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c1g\OneDrive\Documents\GMSH\"/>
    </mc:Choice>
  </mc:AlternateContent>
  <xr:revisionPtr revIDLastSave="0" documentId="13_ncr:1_{350AC657-356D-4472-A64E-394A6ED1FB51}" xr6:coauthVersionLast="44" xr6:coauthVersionMax="44" xr10:uidLastSave="{00000000-0000-0000-0000-000000000000}"/>
  <bookViews>
    <workbookView xWindow="-48" yWindow="-16308" windowWidth="29016" windowHeight="15816" activeTab="3" xr2:uid="{FE5553A1-A92C-4D85-AA0F-4C655D8AB646}"/>
  </bookViews>
  <sheets>
    <sheet name="Input Data" sheetId="1" r:id="rId1"/>
    <sheet name="Frames" sheetId="2" r:id="rId2"/>
    <sheet name="Waterlines" sheetId="3" r:id="rId3"/>
    <sheet name="Table of Offse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A564" i="4" l="1"/>
  <c r="A565" i="4" s="1"/>
  <c r="C204" i="4"/>
  <c r="C222" i="4" s="1"/>
  <c r="C240" i="4" s="1"/>
  <c r="C258" i="4" s="1"/>
  <c r="C276" i="4" s="1"/>
  <c r="C294" i="4" s="1"/>
  <c r="C312" i="4" s="1"/>
  <c r="C330" i="4" s="1"/>
  <c r="C348" i="4" s="1"/>
  <c r="C366" i="4" s="1"/>
  <c r="C384" i="4" s="1"/>
  <c r="C402" i="4" s="1"/>
  <c r="C420" i="4" s="1"/>
  <c r="C438" i="4" s="1"/>
  <c r="C456" i="4" s="1"/>
  <c r="C474" i="4" s="1"/>
  <c r="C492" i="4" s="1"/>
  <c r="C510" i="4" s="1"/>
  <c r="C528" i="4" s="1"/>
  <c r="C546" i="4" s="1"/>
  <c r="C564" i="4" s="1"/>
  <c r="C582" i="4" s="1"/>
  <c r="C600" i="4" s="1"/>
  <c r="C618" i="4" s="1"/>
  <c r="C636" i="4" s="1"/>
  <c r="C654" i="4" s="1"/>
  <c r="C672" i="4" s="1"/>
  <c r="C690" i="4" s="1"/>
  <c r="C708" i="4" s="1"/>
  <c r="C726" i="4" s="1"/>
  <c r="C744" i="4" s="1"/>
  <c r="C762" i="4" s="1"/>
  <c r="C780" i="4" s="1"/>
  <c r="C798" i="4" s="1"/>
  <c r="C816" i="4" s="1"/>
  <c r="C834" i="4" s="1"/>
  <c r="C852" i="4" s="1"/>
  <c r="C870" i="4" s="1"/>
  <c r="C888" i="4" s="1"/>
  <c r="C906" i="4" s="1"/>
  <c r="C924" i="4" s="1"/>
  <c r="C942" i="4" s="1"/>
  <c r="C960" i="4" s="1"/>
  <c r="C978" i="4" s="1"/>
  <c r="C996" i="4" s="1"/>
  <c r="C1014" i="4" s="1"/>
  <c r="C1032" i="4" s="1"/>
  <c r="C1050" i="4" s="1"/>
  <c r="C1068" i="4" s="1"/>
  <c r="C1086" i="4" s="1"/>
  <c r="C1104" i="4" s="1"/>
  <c r="C1122" i="4" s="1"/>
  <c r="C1140" i="4" s="1"/>
  <c r="C1158" i="4" s="1"/>
  <c r="C160" i="4"/>
  <c r="C178" i="4" s="1"/>
  <c r="C196" i="4" s="1"/>
  <c r="C214" i="4" s="1"/>
  <c r="C232" i="4" s="1"/>
  <c r="C250" i="4" s="1"/>
  <c r="C268" i="4" s="1"/>
  <c r="C286" i="4" s="1"/>
  <c r="C304" i="4" s="1"/>
  <c r="C322" i="4" s="1"/>
  <c r="C340" i="4" s="1"/>
  <c r="C358" i="4" s="1"/>
  <c r="C376" i="4" s="1"/>
  <c r="C394" i="4" s="1"/>
  <c r="C412" i="4" s="1"/>
  <c r="C430" i="4" s="1"/>
  <c r="C448" i="4" s="1"/>
  <c r="C466" i="4" s="1"/>
  <c r="C484" i="4" s="1"/>
  <c r="C502" i="4" s="1"/>
  <c r="C520" i="4" s="1"/>
  <c r="C538" i="4" s="1"/>
  <c r="C556" i="4" s="1"/>
  <c r="C574" i="4" s="1"/>
  <c r="C592" i="4" s="1"/>
  <c r="C610" i="4" s="1"/>
  <c r="C628" i="4" s="1"/>
  <c r="C646" i="4" s="1"/>
  <c r="C664" i="4" s="1"/>
  <c r="C682" i="4" s="1"/>
  <c r="C700" i="4" s="1"/>
  <c r="C718" i="4" s="1"/>
  <c r="C736" i="4" s="1"/>
  <c r="C754" i="4" s="1"/>
  <c r="C772" i="4" s="1"/>
  <c r="C790" i="4" s="1"/>
  <c r="C808" i="4" s="1"/>
  <c r="C826" i="4" s="1"/>
  <c r="C844" i="4" s="1"/>
  <c r="C862" i="4" s="1"/>
  <c r="C880" i="4" s="1"/>
  <c r="C898" i="4" s="1"/>
  <c r="C916" i="4" s="1"/>
  <c r="C934" i="4" s="1"/>
  <c r="C952" i="4" s="1"/>
  <c r="C970" i="4" s="1"/>
  <c r="C988" i="4" s="1"/>
  <c r="C1006" i="4" s="1"/>
  <c r="C1024" i="4" s="1"/>
  <c r="C1042" i="4" s="1"/>
  <c r="C1060" i="4" s="1"/>
  <c r="C1078" i="4" s="1"/>
  <c r="C1096" i="4" s="1"/>
  <c r="C1114" i="4" s="1"/>
  <c r="C1132" i="4" s="1"/>
  <c r="C1150" i="4" s="1"/>
  <c r="C1168" i="4" s="1"/>
  <c r="C156" i="4"/>
  <c r="C174" i="4" s="1"/>
  <c r="C192" i="4" s="1"/>
  <c r="C210" i="4" s="1"/>
  <c r="C228" i="4" s="1"/>
  <c r="C246" i="4" s="1"/>
  <c r="C264" i="4" s="1"/>
  <c r="C282" i="4" s="1"/>
  <c r="C300" i="4" s="1"/>
  <c r="C318" i="4" s="1"/>
  <c r="C336" i="4" s="1"/>
  <c r="C354" i="4" s="1"/>
  <c r="C372" i="4" s="1"/>
  <c r="C390" i="4" s="1"/>
  <c r="C408" i="4" s="1"/>
  <c r="C426" i="4" s="1"/>
  <c r="C444" i="4" s="1"/>
  <c r="C462" i="4" s="1"/>
  <c r="C480" i="4" s="1"/>
  <c r="C498" i="4" s="1"/>
  <c r="C516" i="4" s="1"/>
  <c r="C534" i="4" s="1"/>
  <c r="C552" i="4" s="1"/>
  <c r="C570" i="4" s="1"/>
  <c r="C588" i="4" s="1"/>
  <c r="C606" i="4" s="1"/>
  <c r="C624" i="4" s="1"/>
  <c r="C642" i="4" s="1"/>
  <c r="C660" i="4" s="1"/>
  <c r="C678" i="4" s="1"/>
  <c r="C696" i="4" s="1"/>
  <c r="C714" i="4" s="1"/>
  <c r="C732" i="4" s="1"/>
  <c r="C750" i="4" s="1"/>
  <c r="C768" i="4" s="1"/>
  <c r="C786" i="4" s="1"/>
  <c r="C804" i="4" s="1"/>
  <c r="C822" i="4" s="1"/>
  <c r="C840" i="4" s="1"/>
  <c r="C858" i="4" s="1"/>
  <c r="C876" i="4" s="1"/>
  <c r="C894" i="4" s="1"/>
  <c r="C912" i="4" s="1"/>
  <c r="C930" i="4" s="1"/>
  <c r="C948" i="4" s="1"/>
  <c r="C966" i="4" s="1"/>
  <c r="C984" i="4" s="1"/>
  <c r="C1002" i="4" s="1"/>
  <c r="C1020" i="4" s="1"/>
  <c r="C1038" i="4" s="1"/>
  <c r="C1056" i="4" s="1"/>
  <c r="C1074" i="4" s="1"/>
  <c r="C1092" i="4" s="1"/>
  <c r="C1110" i="4" s="1"/>
  <c r="C1128" i="4" s="1"/>
  <c r="C1146" i="4" s="1"/>
  <c r="C1164" i="4" s="1"/>
  <c r="C155" i="4"/>
  <c r="C173" i="4" s="1"/>
  <c r="C191" i="4" s="1"/>
  <c r="C209" i="4" s="1"/>
  <c r="C227" i="4" s="1"/>
  <c r="C245" i="4" s="1"/>
  <c r="C263" i="4" s="1"/>
  <c r="C281" i="4" s="1"/>
  <c r="C299" i="4" s="1"/>
  <c r="C317" i="4" s="1"/>
  <c r="C335" i="4" s="1"/>
  <c r="C353" i="4" s="1"/>
  <c r="C371" i="4" s="1"/>
  <c r="C389" i="4" s="1"/>
  <c r="C407" i="4" s="1"/>
  <c r="C425" i="4" s="1"/>
  <c r="C443" i="4" s="1"/>
  <c r="C461" i="4" s="1"/>
  <c r="C479" i="4" s="1"/>
  <c r="C497" i="4" s="1"/>
  <c r="C515" i="4" s="1"/>
  <c r="C533" i="4" s="1"/>
  <c r="C551" i="4" s="1"/>
  <c r="C569" i="4" s="1"/>
  <c r="C587" i="4" s="1"/>
  <c r="C605" i="4" s="1"/>
  <c r="C623" i="4" s="1"/>
  <c r="C641" i="4" s="1"/>
  <c r="C659" i="4" s="1"/>
  <c r="C677" i="4" s="1"/>
  <c r="C695" i="4" s="1"/>
  <c r="C713" i="4" s="1"/>
  <c r="C731" i="4" s="1"/>
  <c r="C749" i="4" s="1"/>
  <c r="C767" i="4" s="1"/>
  <c r="C785" i="4" s="1"/>
  <c r="C803" i="4" s="1"/>
  <c r="C821" i="4" s="1"/>
  <c r="C839" i="4" s="1"/>
  <c r="C857" i="4" s="1"/>
  <c r="C875" i="4" s="1"/>
  <c r="C893" i="4" s="1"/>
  <c r="C911" i="4" s="1"/>
  <c r="C929" i="4" s="1"/>
  <c r="C947" i="4" s="1"/>
  <c r="C965" i="4" s="1"/>
  <c r="C983" i="4" s="1"/>
  <c r="C1001" i="4" s="1"/>
  <c r="C1019" i="4" s="1"/>
  <c r="C1037" i="4" s="1"/>
  <c r="C1055" i="4" s="1"/>
  <c r="C1073" i="4" s="1"/>
  <c r="C1091" i="4" s="1"/>
  <c r="C1109" i="4" s="1"/>
  <c r="C1127" i="4" s="1"/>
  <c r="C1145" i="4" s="1"/>
  <c r="C1163" i="4" s="1"/>
  <c r="C132" i="4"/>
  <c r="C150" i="4" s="1"/>
  <c r="C168" i="4" s="1"/>
  <c r="C186" i="4" s="1"/>
  <c r="C124" i="4"/>
  <c r="C142" i="4" s="1"/>
  <c r="C108" i="4"/>
  <c r="C126" i="4" s="1"/>
  <c r="C144" i="4" s="1"/>
  <c r="C162" i="4" s="1"/>
  <c r="C180" i="4" s="1"/>
  <c r="C198" i="4" s="1"/>
  <c r="C216" i="4" s="1"/>
  <c r="C234" i="4" s="1"/>
  <c r="C252" i="4" s="1"/>
  <c r="C270" i="4" s="1"/>
  <c r="C288" i="4" s="1"/>
  <c r="C306" i="4" s="1"/>
  <c r="C324" i="4" s="1"/>
  <c r="C342" i="4" s="1"/>
  <c r="C360" i="4" s="1"/>
  <c r="C378" i="4" s="1"/>
  <c r="C396" i="4" s="1"/>
  <c r="C414" i="4" s="1"/>
  <c r="C432" i="4" s="1"/>
  <c r="C450" i="4" s="1"/>
  <c r="C468" i="4" s="1"/>
  <c r="C486" i="4" s="1"/>
  <c r="C504" i="4" s="1"/>
  <c r="C522" i="4" s="1"/>
  <c r="C540" i="4" s="1"/>
  <c r="C558" i="4" s="1"/>
  <c r="C576" i="4" s="1"/>
  <c r="C594" i="4" s="1"/>
  <c r="C612" i="4" s="1"/>
  <c r="C630" i="4" s="1"/>
  <c r="C648" i="4" s="1"/>
  <c r="C666" i="4" s="1"/>
  <c r="C684" i="4" s="1"/>
  <c r="C702" i="4" s="1"/>
  <c r="C720" i="4" s="1"/>
  <c r="C738" i="4" s="1"/>
  <c r="C756" i="4" s="1"/>
  <c r="C774" i="4" s="1"/>
  <c r="C792" i="4" s="1"/>
  <c r="C810" i="4" s="1"/>
  <c r="C828" i="4" s="1"/>
  <c r="C846" i="4" s="1"/>
  <c r="C864" i="4" s="1"/>
  <c r="C882" i="4" s="1"/>
  <c r="C900" i="4" s="1"/>
  <c r="C918" i="4" s="1"/>
  <c r="C936" i="4" s="1"/>
  <c r="C954" i="4" s="1"/>
  <c r="C972" i="4" s="1"/>
  <c r="C990" i="4" s="1"/>
  <c r="C1008" i="4" s="1"/>
  <c r="C1026" i="4" s="1"/>
  <c r="C1044" i="4" s="1"/>
  <c r="C1062" i="4" s="1"/>
  <c r="C1080" i="4" s="1"/>
  <c r="C1098" i="4" s="1"/>
  <c r="C1116" i="4" s="1"/>
  <c r="C1134" i="4" s="1"/>
  <c r="C1152" i="4" s="1"/>
  <c r="C1170" i="4" s="1"/>
  <c r="C107" i="4"/>
  <c r="C125" i="4" s="1"/>
  <c r="C143" i="4" s="1"/>
  <c r="C161" i="4" s="1"/>
  <c r="C179" i="4" s="1"/>
  <c r="C197" i="4" s="1"/>
  <c r="C215" i="4" s="1"/>
  <c r="C233" i="4" s="1"/>
  <c r="C251" i="4" s="1"/>
  <c r="C269" i="4" s="1"/>
  <c r="C287" i="4" s="1"/>
  <c r="C305" i="4" s="1"/>
  <c r="C323" i="4" s="1"/>
  <c r="C341" i="4" s="1"/>
  <c r="C359" i="4" s="1"/>
  <c r="C377" i="4" s="1"/>
  <c r="C395" i="4" s="1"/>
  <c r="C413" i="4" s="1"/>
  <c r="C431" i="4" s="1"/>
  <c r="C449" i="4" s="1"/>
  <c r="C467" i="4" s="1"/>
  <c r="C485" i="4" s="1"/>
  <c r="C503" i="4" s="1"/>
  <c r="C521" i="4" s="1"/>
  <c r="C539" i="4" s="1"/>
  <c r="C557" i="4" s="1"/>
  <c r="C575" i="4" s="1"/>
  <c r="C593" i="4" s="1"/>
  <c r="C611" i="4" s="1"/>
  <c r="C629" i="4" s="1"/>
  <c r="C647" i="4" s="1"/>
  <c r="C665" i="4" s="1"/>
  <c r="C683" i="4" s="1"/>
  <c r="C701" i="4" s="1"/>
  <c r="C719" i="4" s="1"/>
  <c r="C737" i="4" s="1"/>
  <c r="C755" i="4" s="1"/>
  <c r="C773" i="4" s="1"/>
  <c r="C791" i="4" s="1"/>
  <c r="C809" i="4" s="1"/>
  <c r="C827" i="4" s="1"/>
  <c r="C845" i="4" s="1"/>
  <c r="C863" i="4" s="1"/>
  <c r="C881" i="4" s="1"/>
  <c r="C899" i="4" s="1"/>
  <c r="C917" i="4" s="1"/>
  <c r="C935" i="4" s="1"/>
  <c r="C953" i="4" s="1"/>
  <c r="C971" i="4" s="1"/>
  <c r="C989" i="4" s="1"/>
  <c r="C1007" i="4" s="1"/>
  <c r="C1025" i="4" s="1"/>
  <c r="C1043" i="4" s="1"/>
  <c r="C1061" i="4" s="1"/>
  <c r="C1079" i="4" s="1"/>
  <c r="C1097" i="4" s="1"/>
  <c r="C1115" i="4" s="1"/>
  <c r="C1133" i="4" s="1"/>
  <c r="C1151" i="4" s="1"/>
  <c r="C1169" i="4" s="1"/>
  <c r="C96" i="4"/>
  <c r="C114" i="4" s="1"/>
  <c r="C84" i="4"/>
  <c r="C102" i="4" s="1"/>
  <c r="C120" i="4" s="1"/>
  <c r="C138" i="4" s="1"/>
  <c r="C65" i="4"/>
  <c r="C83" i="4" s="1"/>
  <c r="C101" i="4" s="1"/>
  <c r="C119" i="4" s="1"/>
  <c r="C137" i="4" s="1"/>
  <c r="C64" i="4"/>
  <c r="C82" i="4" s="1"/>
  <c r="C100" i="4" s="1"/>
  <c r="C118" i="4" s="1"/>
  <c r="C136" i="4" s="1"/>
  <c r="C154" i="4" s="1"/>
  <c r="C172" i="4" s="1"/>
  <c r="C190" i="4" s="1"/>
  <c r="C208" i="4" s="1"/>
  <c r="C226" i="4" s="1"/>
  <c r="C244" i="4" s="1"/>
  <c r="C262" i="4" s="1"/>
  <c r="C280" i="4" s="1"/>
  <c r="C298" i="4" s="1"/>
  <c r="C316" i="4" s="1"/>
  <c r="C334" i="4" s="1"/>
  <c r="C352" i="4" s="1"/>
  <c r="C370" i="4" s="1"/>
  <c r="C388" i="4" s="1"/>
  <c r="C406" i="4" s="1"/>
  <c r="C424" i="4" s="1"/>
  <c r="C442" i="4" s="1"/>
  <c r="C460" i="4" s="1"/>
  <c r="C478" i="4" s="1"/>
  <c r="C496" i="4" s="1"/>
  <c r="C514" i="4" s="1"/>
  <c r="C532" i="4" s="1"/>
  <c r="C550" i="4" s="1"/>
  <c r="C568" i="4" s="1"/>
  <c r="C586" i="4" s="1"/>
  <c r="C604" i="4" s="1"/>
  <c r="C622" i="4" s="1"/>
  <c r="C640" i="4" s="1"/>
  <c r="C658" i="4" s="1"/>
  <c r="C676" i="4" s="1"/>
  <c r="C694" i="4" s="1"/>
  <c r="C712" i="4" s="1"/>
  <c r="C730" i="4" s="1"/>
  <c r="C748" i="4" s="1"/>
  <c r="C766" i="4" s="1"/>
  <c r="C784" i="4" s="1"/>
  <c r="C802" i="4" s="1"/>
  <c r="C820" i="4" s="1"/>
  <c r="C838" i="4" s="1"/>
  <c r="C856" i="4" s="1"/>
  <c r="C874" i="4" s="1"/>
  <c r="C892" i="4" s="1"/>
  <c r="C910" i="4" s="1"/>
  <c r="C928" i="4" s="1"/>
  <c r="C946" i="4" s="1"/>
  <c r="C964" i="4" s="1"/>
  <c r="C982" i="4" s="1"/>
  <c r="C1000" i="4" s="1"/>
  <c r="C1018" i="4" s="1"/>
  <c r="C1036" i="4" s="1"/>
  <c r="C1054" i="4" s="1"/>
  <c r="C1072" i="4" s="1"/>
  <c r="C1090" i="4" s="1"/>
  <c r="C1108" i="4" s="1"/>
  <c r="C1126" i="4" s="1"/>
  <c r="C1144" i="4" s="1"/>
  <c r="C1162" i="4" s="1"/>
  <c r="C63" i="4"/>
  <c r="C81" i="4" s="1"/>
  <c r="C99" i="4" s="1"/>
  <c r="C117" i="4" s="1"/>
  <c r="C135" i="4" s="1"/>
  <c r="C153" i="4" s="1"/>
  <c r="C171" i="4" s="1"/>
  <c r="C189" i="4" s="1"/>
  <c r="C207" i="4" s="1"/>
  <c r="C225" i="4" s="1"/>
  <c r="C243" i="4" s="1"/>
  <c r="C261" i="4" s="1"/>
  <c r="C279" i="4" s="1"/>
  <c r="C297" i="4" s="1"/>
  <c r="C315" i="4" s="1"/>
  <c r="C333" i="4" s="1"/>
  <c r="C351" i="4" s="1"/>
  <c r="C369" i="4" s="1"/>
  <c r="C387" i="4" s="1"/>
  <c r="C405" i="4" s="1"/>
  <c r="C423" i="4" s="1"/>
  <c r="C441" i="4" s="1"/>
  <c r="C459" i="4" s="1"/>
  <c r="C477" i="4" s="1"/>
  <c r="C495" i="4" s="1"/>
  <c r="C513" i="4" s="1"/>
  <c r="C531" i="4" s="1"/>
  <c r="C549" i="4" s="1"/>
  <c r="C567" i="4" s="1"/>
  <c r="C585" i="4" s="1"/>
  <c r="C603" i="4" s="1"/>
  <c r="C621" i="4" s="1"/>
  <c r="C639" i="4" s="1"/>
  <c r="C657" i="4" s="1"/>
  <c r="C675" i="4" s="1"/>
  <c r="C693" i="4" s="1"/>
  <c r="C711" i="4" s="1"/>
  <c r="C729" i="4" s="1"/>
  <c r="C747" i="4" s="1"/>
  <c r="C765" i="4" s="1"/>
  <c r="C783" i="4" s="1"/>
  <c r="C801" i="4" s="1"/>
  <c r="C819" i="4" s="1"/>
  <c r="C837" i="4" s="1"/>
  <c r="C855" i="4" s="1"/>
  <c r="C873" i="4" s="1"/>
  <c r="C891" i="4" s="1"/>
  <c r="C909" i="4" s="1"/>
  <c r="C927" i="4" s="1"/>
  <c r="C945" i="4" s="1"/>
  <c r="C963" i="4" s="1"/>
  <c r="C981" i="4" s="1"/>
  <c r="C999" i="4" s="1"/>
  <c r="C1017" i="4" s="1"/>
  <c r="C1035" i="4" s="1"/>
  <c r="C1053" i="4" s="1"/>
  <c r="C1071" i="4" s="1"/>
  <c r="C1089" i="4" s="1"/>
  <c r="C1107" i="4" s="1"/>
  <c r="C1125" i="4" s="1"/>
  <c r="C1143" i="4" s="1"/>
  <c r="C1161" i="4" s="1"/>
  <c r="C53" i="4"/>
  <c r="C71" i="4" s="1"/>
  <c r="C89" i="4" s="1"/>
  <c r="C52" i="4"/>
  <c r="C70" i="4" s="1"/>
  <c r="C88" i="4" s="1"/>
  <c r="C106" i="4" s="1"/>
  <c r="C48" i="4"/>
  <c r="C66" i="4" s="1"/>
  <c r="C47" i="4"/>
  <c r="C37" i="4"/>
  <c r="C55" i="4" s="1"/>
  <c r="C73" i="4" s="1"/>
  <c r="C91" i="4" s="1"/>
  <c r="C109" i="4" s="1"/>
  <c r="C127" i="4" s="1"/>
  <c r="C145" i="4" s="1"/>
  <c r="C163" i="4" s="1"/>
  <c r="C181" i="4" s="1"/>
  <c r="C199" i="4" s="1"/>
  <c r="C217" i="4" s="1"/>
  <c r="C235" i="4" s="1"/>
  <c r="C253" i="4" s="1"/>
  <c r="C271" i="4" s="1"/>
  <c r="C289" i="4" s="1"/>
  <c r="C307" i="4" s="1"/>
  <c r="C325" i="4" s="1"/>
  <c r="C343" i="4" s="1"/>
  <c r="C361" i="4" s="1"/>
  <c r="C379" i="4" s="1"/>
  <c r="C397" i="4" s="1"/>
  <c r="C415" i="4" s="1"/>
  <c r="C433" i="4" s="1"/>
  <c r="C451" i="4" s="1"/>
  <c r="C469" i="4" s="1"/>
  <c r="C487" i="4" s="1"/>
  <c r="C505" i="4" s="1"/>
  <c r="C523" i="4" s="1"/>
  <c r="C541" i="4" s="1"/>
  <c r="C559" i="4" s="1"/>
  <c r="C577" i="4" s="1"/>
  <c r="C595" i="4" s="1"/>
  <c r="C613" i="4" s="1"/>
  <c r="C631" i="4" s="1"/>
  <c r="C649" i="4" s="1"/>
  <c r="C667" i="4" s="1"/>
  <c r="C685" i="4" s="1"/>
  <c r="C703" i="4" s="1"/>
  <c r="C721" i="4" s="1"/>
  <c r="C739" i="4" s="1"/>
  <c r="C757" i="4" s="1"/>
  <c r="C775" i="4" s="1"/>
  <c r="C793" i="4" s="1"/>
  <c r="C811" i="4" s="1"/>
  <c r="C829" i="4" s="1"/>
  <c r="C847" i="4" s="1"/>
  <c r="C865" i="4" s="1"/>
  <c r="C883" i="4" s="1"/>
  <c r="C901" i="4" s="1"/>
  <c r="C919" i="4" s="1"/>
  <c r="C937" i="4" s="1"/>
  <c r="C955" i="4" s="1"/>
  <c r="C973" i="4" s="1"/>
  <c r="C991" i="4" s="1"/>
  <c r="C1009" i="4" s="1"/>
  <c r="C1027" i="4" s="1"/>
  <c r="C1045" i="4" s="1"/>
  <c r="C1063" i="4" s="1"/>
  <c r="C1081" i="4" s="1"/>
  <c r="C1099" i="4" s="1"/>
  <c r="C1117" i="4" s="1"/>
  <c r="C1135" i="4" s="1"/>
  <c r="C1153" i="4" s="1"/>
  <c r="C1171" i="4" s="1"/>
  <c r="C36" i="4"/>
  <c r="C54" i="4" s="1"/>
  <c r="C72" i="4" s="1"/>
  <c r="C90" i="4" s="1"/>
  <c r="C35" i="4"/>
  <c r="C34" i="4"/>
  <c r="C33" i="4"/>
  <c r="C51" i="4" s="1"/>
  <c r="C69" i="4" s="1"/>
  <c r="C87" i="4" s="1"/>
  <c r="C105" i="4" s="1"/>
  <c r="C123" i="4" s="1"/>
  <c r="C141" i="4" s="1"/>
  <c r="C159" i="4" s="1"/>
  <c r="C177" i="4" s="1"/>
  <c r="C195" i="4" s="1"/>
  <c r="C213" i="4" s="1"/>
  <c r="C231" i="4" s="1"/>
  <c r="C249" i="4" s="1"/>
  <c r="C267" i="4" s="1"/>
  <c r="C285" i="4" s="1"/>
  <c r="C303" i="4" s="1"/>
  <c r="C321" i="4" s="1"/>
  <c r="C339" i="4" s="1"/>
  <c r="C357" i="4" s="1"/>
  <c r="C375" i="4" s="1"/>
  <c r="C393" i="4" s="1"/>
  <c r="C411" i="4" s="1"/>
  <c r="C429" i="4" s="1"/>
  <c r="C447" i="4" s="1"/>
  <c r="C465" i="4" s="1"/>
  <c r="C483" i="4" s="1"/>
  <c r="C501" i="4" s="1"/>
  <c r="C519" i="4" s="1"/>
  <c r="C537" i="4" s="1"/>
  <c r="C555" i="4" s="1"/>
  <c r="C573" i="4" s="1"/>
  <c r="C591" i="4" s="1"/>
  <c r="C609" i="4" s="1"/>
  <c r="C627" i="4" s="1"/>
  <c r="C645" i="4" s="1"/>
  <c r="C663" i="4" s="1"/>
  <c r="C681" i="4" s="1"/>
  <c r="C699" i="4" s="1"/>
  <c r="C717" i="4" s="1"/>
  <c r="C735" i="4" s="1"/>
  <c r="C753" i="4" s="1"/>
  <c r="C771" i="4" s="1"/>
  <c r="C789" i="4" s="1"/>
  <c r="C807" i="4" s="1"/>
  <c r="C825" i="4" s="1"/>
  <c r="C843" i="4" s="1"/>
  <c r="C861" i="4" s="1"/>
  <c r="C879" i="4" s="1"/>
  <c r="C897" i="4" s="1"/>
  <c r="C915" i="4" s="1"/>
  <c r="C933" i="4" s="1"/>
  <c r="C951" i="4" s="1"/>
  <c r="C969" i="4" s="1"/>
  <c r="C987" i="4" s="1"/>
  <c r="C1005" i="4" s="1"/>
  <c r="C1023" i="4" s="1"/>
  <c r="C1041" i="4" s="1"/>
  <c r="C1059" i="4" s="1"/>
  <c r="C1077" i="4" s="1"/>
  <c r="C1095" i="4" s="1"/>
  <c r="C1113" i="4" s="1"/>
  <c r="C1131" i="4" s="1"/>
  <c r="C1149" i="4" s="1"/>
  <c r="C1167" i="4" s="1"/>
  <c r="C32" i="4"/>
  <c r="C50" i="4" s="1"/>
  <c r="C68" i="4" s="1"/>
  <c r="C86" i="4" s="1"/>
  <c r="C104" i="4" s="1"/>
  <c r="C122" i="4" s="1"/>
  <c r="C140" i="4" s="1"/>
  <c r="C158" i="4" s="1"/>
  <c r="C176" i="4" s="1"/>
  <c r="C194" i="4" s="1"/>
  <c r="C212" i="4" s="1"/>
  <c r="C230" i="4" s="1"/>
  <c r="C248" i="4" s="1"/>
  <c r="C266" i="4" s="1"/>
  <c r="C284" i="4" s="1"/>
  <c r="C302" i="4" s="1"/>
  <c r="C320" i="4" s="1"/>
  <c r="C338" i="4" s="1"/>
  <c r="C356" i="4" s="1"/>
  <c r="C374" i="4" s="1"/>
  <c r="C392" i="4" s="1"/>
  <c r="C410" i="4" s="1"/>
  <c r="C428" i="4" s="1"/>
  <c r="C446" i="4" s="1"/>
  <c r="C464" i="4" s="1"/>
  <c r="C482" i="4" s="1"/>
  <c r="C500" i="4" s="1"/>
  <c r="C518" i="4" s="1"/>
  <c r="C536" i="4" s="1"/>
  <c r="C554" i="4" s="1"/>
  <c r="C572" i="4" s="1"/>
  <c r="C590" i="4" s="1"/>
  <c r="C608" i="4" s="1"/>
  <c r="C626" i="4" s="1"/>
  <c r="C644" i="4" s="1"/>
  <c r="C662" i="4" s="1"/>
  <c r="C680" i="4" s="1"/>
  <c r="C698" i="4" s="1"/>
  <c r="C716" i="4" s="1"/>
  <c r="C734" i="4" s="1"/>
  <c r="C752" i="4" s="1"/>
  <c r="C770" i="4" s="1"/>
  <c r="C788" i="4" s="1"/>
  <c r="C806" i="4" s="1"/>
  <c r="C824" i="4" s="1"/>
  <c r="C842" i="4" s="1"/>
  <c r="C860" i="4" s="1"/>
  <c r="C878" i="4" s="1"/>
  <c r="C896" i="4" s="1"/>
  <c r="C914" i="4" s="1"/>
  <c r="C932" i="4" s="1"/>
  <c r="C950" i="4" s="1"/>
  <c r="C968" i="4" s="1"/>
  <c r="C986" i="4" s="1"/>
  <c r="C1004" i="4" s="1"/>
  <c r="C1022" i="4" s="1"/>
  <c r="C1040" i="4" s="1"/>
  <c r="C1058" i="4" s="1"/>
  <c r="C1076" i="4" s="1"/>
  <c r="C1094" i="4" s="1"/>
  <c r="C1112" i="4" s="1"/>
  <c r="C1130" i="4" s="1"/>
  <c r="C1148" i="4" s="1"/>
  <c r="C1166" i="4" s="1"/>
  <c r="C31" i="4"/>
  <c r="C49" i="4" s="1"/>
  <c r="C67" i="4" s="1"/>
  <c r="C85" i="4" s="1"/>
  <c r="C103" i="4" s="1"/>
  <c r="C121" i="4" s="1"/>
  <c r="C139" i="4" s="1"/>
  <c r="C157" i="4" s="1"/>
  <c r="C175" i="4" s="1"/>
  <c r="C193" i="4" s="1"/>
  <c r="C211" i="4" s="1"/>
  <c r="C229" i="4" s="1"/>
  <c r="C247" i="4" s="1"/>
  <c r="C265" i="4" s="1"/>
  <c r="C283" i="4" s="1"/>
  <c r="C301" i="4" s="1"/>
  <c r="C319" i="4" s="1"/>
  <c r="C337" i="4" s="1"/>
  <c r="C355" i="4" s="1"/>
  <c r="C373" i="4" s="1"/>
  <c r="C391" i="4" s="1"/>
  <c r="C409" i="4" s="1"/>
  <c r="C427" i="4" s="1"/>
  <c r="C445" i="4" s="1"/>
  <c r="C463" i="4" s="1"/>
  <c r="C481" i="4" s="1"/>
  <c r="C499" i="4" s="1"/>
  <c r="C517" i="4" s="1"/>
  <c r="C535" i="4" s="1"/>
  <c r="C553" i="4" s="1"/>
  <c r="C571" i="4" s="1"/>
  <c r="C589" i="4" s="1"/>
  <c r="C607" i="4" s="1"/>
  <c r="C625" i="4" s="1"/>
  <c r="C643" i="4" s="1"/>
  <c r="C661" i="4" s="1"/>
  <c r="C679" i="4" s="1"/>
  <c r="C697" i="4" s="1"/>
  <c r="C715" i="4" s="1"/>
  <c r="C733" i="4" s="1"/>
  <c r="C751" i="4" s="1"/>
  <c r="C769" i="4" s="1"/>
  <c r="C787" i="4" s="1"/>
  <c r="C805" i="4" s="1"/>
  <c r="C823" i="4" s="1"/>
  <c r="C841" i="4" s="1"/>
  <c r="C859" i="4" s="1"/>
  <c r="C877" i="4" s="1"/>
  <c r="C895" i="4" s="1"/>
  <c r="C913" i="4" s="1"/>
  <c r="C931" i="4" s="1"/>
  <c r="C949" i="4" s="1"/>
  <c r="C967" i="4" s="1"/>
  <c r="C985" i="4" s="1"/>
  <c r="C1003" i="4" s="1"/>
  <c r="C1021" i="4" s="1"/>
  <c r="C1039" i="4" s="1"/>
  <c r="C1057" i="4" s="1"/>
  <c r="C1075" i="4" s="1"/>
  <c r="C1093" i="4" s="1"/>
  <c r="C1111" i="4" s="1"/>
  <c r="C1129" i="4" s="1"/>
  <c r="C1147" i="4" s="1"/>
  <c r="C1165" i="4" s="1"/>
  <c r="C30" i="4"/>
  <c r="C29" i="4"/>
  <c r="C28" i="4"/>
  <c r="C46" i="4" s="1"/>
  <c r="C27" i="4"/>
  <c r="C45" i="4" s="1"/>
  <c r="C26" i="4"/>
  <c r="C44" i="4" s="1"/>
  <c r="C62" i="4" s="1"/>
  <c r="C80" i="4" s="1"/>
  <c r="C98" i="4" s="1"/>
  <c r="C116" i="4" s="1"/>
  <c r="C134" i="4" s="1"/>
  <c r="C152" i="4" s="1"/>
  <c r="C170" i="4" s="1"/>
  <c r="C188" i="4" s="1"/>
  <c r="C206" i="4" s="1"/>
  <c r="C224" i="4" s="1"/>
  <c r="C242" i="4" s="1"/>
  <c r="C260" i="4" s="1"/>
  <c r="C278" i="4" s="1"/>
  <c r="C296" i="4" s="1"/>
  <c r="C314" i="4" s="1"/>
  <c r="C332" i="4" s="1"/>
  <c r="C350" i="4" s="1"/>
  <c r="C368" i="4" s="1"/>
  <c r="C386" i="4" s="1"/>
  <c r="C404" i="4" s="1"/>
  <c r="C422" i="4" s="1"/>
  <c r="C440" i="4" s="1"/>
  <c r="C458" i="4" s="1"/>
  <c r="C476" i="4" s="1"/>
  <c r="C494" i="4" s="1"/>
  <c r="C512" i="4" s="1"/>
  <c r="C530" i="4" s="1"/>
  <c r="C548" i="4" s="1"/>
  <c r="C566" i="4" s="1"/>
  <c r="C584" i="4" s="1"/>
  <c r="C602" i="4" s="1"/>
  <c r="C620" i="4" s="1"/>
  <c r="C638" i="4" s="1"/>
  <c r="C656" i="4" s="1"/>
  <c r="C674" i="4" s="1"/>
  <c r="C692" i="4" s="1"/>
  <c r="C710" i="4" s="1"/>
  <c r="C728" i="4" s="1"/>
  <c r="C746" i="4" s="1"/>
  <c r="C764" i="4" s="1"/>
  <c r="C782" i="4" s="1"/>
  <c r="C800" i="4" s="1"/>
  <c r="C818" i="4" s="1"/>
  <c r="C836" i="4" s="1"/>
  <c r="C854" i="4" s="1"/>
  <c r="C872" i="4" s="1"/>
  <c r="C890" i="4" s="1"/>
  <c r="C908" i="4" s="1"/>
  <c r="C926" i="4" s="1"/>
  <c r="C944" i="4" s="1"/>
  <c r="C962" i="4" s="1"/>
  <c r="C980" i="4" s="1"/>
  <c r="C998" i="4" s="1"/>
  <c r="C1016" i="4" s="1"/>
  <c r="C1034" i="4" s="1"/>
  <c r="C1052" i="4" s="1"/>
  <c r="C1070" i="4" s="1"/>
  <c r="C1088" i="4" s="1"/>
  <c r="C1106" i="4" s="1"/>
  <c r="C1124" i="4" s="1"/>
  <c r="C1142" i="4" s="1"/>
  <c r="C1160" i="4" s="1"/>
  <c r="C25" i="4"/>
  <c r="C43" i="4" s="1"/>
  <c r="C61" i="4" s="1"/>
  <c r="C79" i="4" s="1"/>
  <c r="C97" i="4" s="1"/>
  <c r="C115" i="4" s="1"/>
  <c r="C133" i="4" s="1"/>
  <c r="C151" i="4" s="1"/>
  <c r="C169" i="4" s="1"/>
  <c r="C187" i="4" s="1"/>
  <c r="C205" i="4" s="1"/>
  <c r="C223" i="4" s="1"/>
  <c r="C241" i="4" s="1"/>
  <c r="C259" i="4" s="1"/>
  <c r="C277" i="4" s="1"/>
  <c r="C295" i="4" s="1"/>
  <c r="C313" i="4" s="1"/>
  <c r="C331" i="4" s="1"/>
  <c r="C349" i="4" s="1"/>
  <c r="C367" i="4" s="1"/>
  <c r="C385" i="4" s="1"/>
  <c r="C403" i="4" s="1"/>
  <c r="C421" i="4" s="1"/>
  <c r="C439" i="4" s="1"/>
  <c r="C457" i="4" s="1"/>
  <c r="C475" i="4" s="1"/>
  <c r="C493" i="4" s="1"/>
  <c r="C511" i="4" s="1"/>
  <c r="C529" i="4" s="1"/>
  <c r="C547" i="4" s="1"/>
  <c r="C565" i="4" s="1"/>
  <c r="C583" i="4" s="1"/>
  <c r="C601" i="4" s="1"/>
  <c r="C619" i="4" s="1"/>
  <c r="C637" i="4" s="1"/>
  <c r="C655" i="4" s="1"/>
  <c r="C673" i="4" s="1"/>
  <c r="C691" i="4" s="1"/>
  <c r="C709" i="4" s="1"/>
  <c r="C727" i="4" s="1"/>
  <c r="C745" i="4" s="1"/>
  <c r="C763" i="4" s="1"/>
  <c r="C781" i="4" s="1"/>
  <c r="C799" i="4" s="1"/>
  <c r="C817" i="4" s="1"/>
  <c r="C835" i="4" s="1"/>
  <c r="C853" i="4" s="1"/>
  <c r="C871" i="4" s="1"/>
  <c r="C889" i="4" s="1"/>
  <c r="C907" i="4" s="1"/>
  <c r="C925" i="4" s="1"/>
  <c r="C943" i="4" s="1"/>
  <c r="C961" i="4" s="1"/>
  <c r="C979" i="4" s="1"/>
  <c r="C997" i="4" s="1"/>
  <c r="C1015" i="4" s="1"/>
  <c r="C1033" i="4" s="1"/>
  <c r="C1051" i="4" s="1"/>
  <c r="C1069" i="4" s="1"/>
  <c r="C1087" i="4" s="1"/>
  <c r="C1105" i="4" s="1"/>
  <c r="C1123" i="4" s="1"/>
  <c r="C1141" i="4" s="1"/>
  <c r="C1159" i="4" s="1"/>
  <c r="C24" i="4"/>
  <c r="C42" i="4" s="1"/>
  <c r="C60" i="4" s="1"/>
  <c r="C78" i="4" s="1"/>
  <c r="A546" i="4"/>
  <c r="A24" i="4"/>
  <c r="A42" i="4" s="1"/>
  <c r="A25" i="4"/>
  <c r="A26" i="4" s="1"/>
  <c r="A2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7" i="4"/>
  <c r="E1354" i="2"/>
  <c r="D1354" i="2"/>
  <c r="E1353" i="2"/>
  <c r="D1353" i="2"/>
  <c r="E1350" i="2"/>
  <c r="D1350" i="2"/>
  <c r="C1345" i="2"/>
  <c r="E1333" i="2"/>
  <c r="D1333" i="2"/>
  <c r="E1332" i="2"/>
  <c r="D1332" i="2"/>
  <c r="E1329" i="2"/>
  <c r="D1329" i="2"/>
  <c r="C1324" i="2"/>
  <c r="E1312" i="2"/>
  <c r="D1312" i="2"/>
  <c r="E1311" i="2"/>
  <c r="D1311" i="2"/>
  <c r="E1309" i="2"/>
  <c r="D1309" i="2"/>
  <c r="C1303" i="2"/>
  <c r="E1291" i="2"/>
  <c r="D1291" i="2"/>
  <c r="E1290" i="2"/>
  <c r="D1290" i="2"/>
  <c r="E1288" i="2"/>
  <c r="D1288" i="2"/>
  <c r="C1282" i="2"/>
  <c r="E1270" i="2"/>
  <c r="D1270" i="2"/>
  <c r="E1269" i="2"/>
  <c r="D1269" i="2"/>
  <c r="E1267" i="2"/>
  <c r="D1267" i="2"/>
  <c r="C1261" i="2"/>
  <c r="E1249" i="2"/>
  <c r="D1249" i="2"/>
  <c r="E1248" i="2"/>
  <c r="D1248" i="2"/>
  <c r="E1247" i="2"/>
  <c r="D1247" i="2"/>
  <c r="C1240" i="2"/>
  <c r="E1228" i="2"/>
  <c r="D1228" i="2"/>
  <c r="E1227" i="2"/>
  <c r="D1227" i="2"/>
  <c r="E1226" i="2"/>
  <c r="D1226" i="2"/>
  <c r="C1219" i="2"/>
  <c r="E1208" i="2"/>
  <c r="D1208" i="2"/>
  <c r="E1207" i="2"/>
  <c r="D1207" i="2"/>
  <c r="E1206" i="2"/>
  <c r="D1206" i="2"/>
  <c r="E1202" i="2"/>
  <c r="D1202" i="2"/>
  <c r="C1198" i="2"/>
  <c r="E1187" i="2"/>
  <c r="D1187" i="2"/>
  <c r="E1186" i="2"/>
  <c r="D1186" i="2"/>
  <c r="E1185" i="2"/>
  <c r="D1185" i="2"/>
  <c r="E1182" i="2"/>
  <c r="D1182" i="2"/>
  <c r="C1177" i="2"/>
  <c r="E1166" i="2"/>
  <c r="D1166" i="2"/>
  <c r="E1165" i="2"/>
  <c r="D1165" i="2"/>
  <c r="E1164" i="2"/>
  <c r="D1164" i="2"/>
  <c r="E1161" i="2"/>
  <c r="D1161" i="2"/>
  <c r="C1156" i="2"/>
  <c r="E1146" i="2"/>
  <c r="D1146" i="2"/>
  <c r="E1145" i="2"/>
  <c r="D1145" i="2"/>
  <c r="E1144" i="2"/>
  <c r="D1144" i="2"/>
  <c r="E1141" i="2"/>
  <c r="D1141" i="2"/>
  <c r="C1135" i="2"/>
  <c r="E1125" i="2"/>
  <c r="D1125" i="2"/>
  <c r="E1124" i="2"/>
  <c r="D1124" i="2"/>
  <c r="E1123" i="2"/>
  <c r="D1123" i="2"/>
  <c r="E1120" i="2"/>
  <c r="D1120" i="2"/>
  <c r="C1114" i="2"/>
  <c r="E1104" i="2"/>
  <c r="D1104" i="2"/>
  <c r="E1103" i="2"/>
  <c r="D1103" i="2"/>
  <c r="E1102" i="2"/>
  <c r="D1102" i="2"/>
  <c r="E1100" i="2"/>
  <c r="D1100" i="2"/>
  <c r="C1093" i="2"/>
  <c r="E1083" i="2"/>
  <c r="D1083" i="2"/>
  <c r="E1082" i="2"/>
  <c r="D1082" i="2"/>
  <c r="E1081" i="2"/>
  <c r="D1081" i="2"/>
  <c r="E1080" i="2"/>
  <c r="D1080" i="2"/>
  <c r="C1072" i="2"/>
  <c r="E1062" i="2"/>
  <c r="D1062" i="2"/>
  <c r="E1061" i="2"/>
  <c r="D1061" i="2"/>
  <c r="E1060" i="2"/>
  <c r="D1060" i="2"/>
  <c r="E1059" i="2"/>
  <c r="D1059" i="2"/>
  <c r="E1056" i="2"/>
  <c r="D1056" i="2"/>
  <c r="C1051" i="2"/>
  <c r="E1041" i="2"/>
  <c r="D1041" i="2"/>
  <c r="E1040" i="2"/>
  <c r="D1040" i="2"/>
  <c r="E1039" i="2"/>
  <c r="D1039" i="2"/>
  <c r="E1038" i="2"/>
  <c r="D1038" i="2"/>
  <c r="E1035" i="2"/>
  <c r="D1035" i="2"/>
  <c r="C1030" i="2"/>
  <c r="E1021" i="2"/>
  <c r="D1021" i="2"/>
  <c r="E1020" i="2"/>
  <c r="D1020" i="2"/>
  <c r="E1019" i="2"/>
  <c r="D1019" i="2"/>
  <c r="E1018" i="2"/>
  <c r="D1018" i="2"/>
  <c r="E1015" i="2"/>
  <c r="D1015" i="2"/>
  <c r="C1009" i="2"/>
  <c r="E1000" i="2"/>
  <c r="D1000" i="2"/>
  <c r="E999" i="2"/>
  <c r="D999" i="2"/>
  <c r="E998" i="2"/>
  <c r="D998" i="2"/>
  <c r="E997" i="2"/>
  <c r="D997" i="2"/>
  <c r="E995" i="2"/>
  <c r="D995" i="2"/>
  <c r="C988" i="2"/>
  <c r="E979" i="2"/>
  <c r="D979" i="2"/>
  <c r="E978" i="2"/>
  <c r="D978" i="2"/>
  <c r="E977" i="2"/>
  <c r="D977" i="2"/>
  <c r="E976" i="2"/>
  <c r="D976" i="2"/>
  <c r="E974" i="2"/>
  <c r="D974" i="2"/>
  <c r="E971" i="2"/>
  <c r="D971" i="2"/>
  <c r="C967" i="2"/>
  <c r="E958" i="2"/>
  <c r="D958" i="2"/>
  <c r="E957" i="2"/>
  <c r="D957" i="2"/>
  <c r="E956" i="2"/>
  <c r="D956" i="2"/>
  <c r="E955" i="2"/>
  <c r="D955" i="2"/>
  <c r="E954" i="2"/>
  <c r="D954" i="2"/>
  <c r="E951" i="2"/>
  <c r="D951" i="2"/>
  <c r="C946" i="2"/>
  <c r="E938" i="2"/>
  <c r="D938" i="2"/>
  <c r="E937" i="2"/>
  <c r="D937" i="2"/>
  <c r="E936" i="2"/>
  <c r="D936" i="2"/>
  <c r="E935" i="2"/>
  <c r="D935" i="2"/>
  <c r="E934" i="2"/>
  <c r="D934" i="2"/>
  <c r="E931" i="2"/>
  <c r="D931" i="2"/>
  <c r="C925" i="2"/>
  <c r="E917" i="2"/>
  <c r="D917" i="2"/>
  <c r="E916" i="2"/>
  <c r="D916" i="2"/>
  <c r="E915" i="2"/>
  <c r="D915" i="2"/>
  <c r="E914" i="2"/>
  <c r="D914" i="2"/>
  <c r="E913" i="2"/>
  <c r="D913" i="2"/>
  <c r="E911" i="2"/>
  <c r="D911" i="2"/>
  <c r="C904" i="2"/>
  <c r="E896" i="2"/>
  <c r="D896" i="2"/>
  <c r="E895" i="2"/>
  <c r="D895" i="2"/>
  <c r="E894" i="2"/>
  <c r="D894" i="2"/>
  <c r="E893" i="2"/>
  <c r="D893" i="2"/>
  <c r="E892" i="2"/>
  <c r="D892" i="2"/>
  <c r="E890" i="2"/>
  <c r="D890" i="2"/>
  <c r="C883" i="2"/>
  <c r="E875" i="2"/>
  <c r="D875" i="2"/>
  <c r="E874" i="2"/>
  <c r="D874" i="2"/>
  <c r="E873" i="2"/>
  <c r="D873" i="2"/>
  <c r="E872" i="2"/>
  <c r="D872" i="2"/>
  <c r="E871" i="2"/>
  <c r="D871" i="2"/>
  <c r="E870" i="2"/>
  <c r="D870" i="2"/>
  <c r="C862" i="2"/>
  <c r="E854" i="2"/>
  <c r="D854" i="2"/>
  <c r="E853" i="2"/>
  <c r="D853" i="2"/>
  <c r="E852" i="2"/>
  <c r="D852" i="2"/>
  <c r="E851" i="2"/>
  <c r="D851" i="2"/>
  <c r="E850" i="2"/>
  <c r="D850" i="2"/>
  <c r="E849" i="2"/>
  <c r="D849" i="2"/>
  <c r="C841" i="2"/>
  <c r="E833" i="2"/>
  <c r="D833" i="2"/>
  <c r="E832" i="2"/>
  <c r="D832" i="2"/>
  <c r="E831" i="2"/>
  <c r="D831" i="2"/>
  <c r="E830" i="2"/>
  <c r="D830" i="2"/>
  <c r="E829" i="2"/>
  <c r="D829" i="2"/>
  <c r="E828" i="2"/>
  <c r="D828" i="2"/>
  <c r="E824" i="2"/>
  <c r="D824" i="2"/>
  <c r="C820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4" i="2"/>
  <c r="D804" i="2"/>
  <c r="C799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4" i="2"/>
  <c r="D784" i="2"/>
  <c r="C778" i="2"/>
  <c r="E770" i="2"/>
  <c r="D770" i="2"/>
  <c r="E769" i="2"/>
  <c r="D769" i="2"/>
  <c r="E768" i="2"/>
  <c r="D768" i="2"/>
  <c r="E767" i="2"/>
  <c r="D767" i="2"/>
  <c r="E766" i="2"/>
  <c r="D766" i="2"/>
  <c r="E765" i="2"/>
  <c r="D765" i="2"/>
  <c r="E763" i="2"/>
  <c r="D763" i="2"/>
  <c r="C757" i="2"/>
  <c r="B74" i="3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A75" i="3"/>
  <c r="A76" i="3" s="1"/>
  <c r="K74" i="3"/>
  <c r="D73" i="3"/>
  <c r="D21" i="4"/>
  <c r="E17" i="4"/>
  <c r="E6" i="4"/>
  <c r="D525" i="4"/>
  <c r="E16" i="4"/>
  <c r="D75" i="3"/>
  <c r="I74" i="3"/>
  <c r="D3" i="4"/>
  <c r="D13" i="4"/>
  <c r="K75" i="3"/>
  <c r="D12" i="4"/>
  <c r="H74" i="3"/>
  <c r="F25" i="4"/>
  <c r="F7" i="4"/>
  <c r="F12" i="4"/>
  <c r="E19" i="4"/>
  <c r="D17" i="4"/>
  <c r="F14" i="4"/>
  <c r="D15" i="4"/>
  <c r="D14" i="4"/>
  <c r="D9" i="4"/>
  <c r="F11" i="4"/>
  <c r="F6" i="4"/>
  <c r="F17" i="4"/>
  <c r="F75" i="3"/>
  <c r="F8" i="4"/>
  <c r="E24" i="4"/>
  <c r="F18" i="4"/>
  <c r="E9" i="4"/>
  <c r="D10" i="4"/>
  <c r="E18" i="4"/>
  <c r="D6" i="4"/>
  <c r="D24" i="4"/>
  <c r="F19" i="4"/>
  <c r="K73" i="3"/>
  <c r="F74" i="3"/>
  <c r="D7" i="4"/>
  <c r="E12" i="4"/>
  <c r="F15" i="4"/>
  <c r="E10" i="4"/>
  <c r="E75" i="3"/>
  <c r="F10" i="4"/>
  <c r="E15" i="4"/>
  <c r="E7" i="4"/>
  <c r="E14" i="4"/>
  <c r="F9" i="4"/>
  <c r="G74" i="3"/>
  <c r="F16" i="4"/>
  <c r="E8" i="4"/>
  <c r="F13" i="4"/>
  <c r="D19" i="4"/>
  <c r="F24" i="4"/>
  <c r="D74" i="3"/>
  <c r="D11" i="4"/>
  <c r="E11" i="4"/>
  <c r="D8" i="4"/>
  <c r="D16" i="4"/>
  <c r="E74" i="3"/>
  <c r="G75" i="3"/>
  <c r="D18" i="4"/>
  <c r="E25" i="4"/>
  <c r="E13" i="4"/>
  <c r="A566" i="4" l="1"/>
  <c r="A582" i="4"/>
  <c r="A60" i="4"/>
  <c r="A43" i="4"/>
  <c r="A28" i="4"/>
  <c r="A77" i="3"/>
  <c r="H83" i="1"/>
  <c r="H82" i="1"/>
  <c r="H81" i="1"/>
  <c r="H80" i="1"/>
  <c r="H79" i="1"/>
  <c r="H78" i="1"/>
  <c r="H77" i="1"/>
  <c r="C83" i="1"/>
  <c r="B83" i="1"/>
  <c r="E83" i="1"/>
  <c r="F83" i="1"/>
  <c r="I83" i="1"/>
  <c r="K83" i="1"/>
  <c r="L83" i="1"/>
  <c r="N83" i="1"/>
  <c r="Q83" i="1"/>
  <c r="R83" i="1"/>
  <c r="U83" i="1"/>
  <c r="V83" i="1"/>
  <c r="Y83" i="1"/>
  <c r="Z83" i="1"/>
  <c r="C775" i="2"/>
  <c r="N72" i="1"/>
  <c r="N73" i="1"/>
  <c r="N74" i="1"/>
  <c r="N75" i="1"/>
  <c r="N76" i="1"/>
  <c r="N77" i="1"/>
  <c r="N78" i="1"/>
  <c r="N79" i="1"/>
  <c r="N80" i="1"/>
  <c r="N81" i="1"/>
  <c r="N82" i="1"/>
  <c r="E82" i="1"/>
  <c r="E81" i="1"/>
  <c r="E80" i="1"/>
  <c r="E79" i="1"/>
  <c r="E77" i="1"/>
  <c r="E76" i="1"/>
  <c r="E75" i="1"/>
  <c r="E74" i="1"/>
  <c r="F71" i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Y82" i="1"/>
  <c r="Y81" i="1"/>
  <c r="Y80" i="1"/>
  <c r="Y79" i="1"/>
  <c r="Y78" i="1"/>
  <c r="Y77" i="1"/>
  <c r="Y76" i="1"/>
  <c r="Y75" i="1"/>
  <c r="Y74" i="1"/>
  <c r="Q80" i="1"/>
  <c r="Q81" i="1"/>
  <c r="Q82" i="1"/>
  <c r="Q75" i="1"/>
  <c r="Q76" i="1"/>
  <c r="Q77" i="1"/>
  <c r="Q78" i="1"/>
  <c r="Q79" i="1"/>
  <c r="Q74" i="1"/>
  <c r="Y56" i="1"/>
  <c r="Y57" i="1"/>
  <c r="Y58" i="1"/>
  <c r="Y59" i="1"/>
  <c r="Y60" i="1"/>
  <c r="Y61" i="1"/>
  <c r="Y62" i="1"/>
  <c r="Y63" i="1"/>
  <c r="Y64" i="1"/>
  <c r="Y65" i="1"/>
  <c r="Y55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Q56" i="1"/>
  <c r="Q57" i="1"/>
  <c r="Q58" i="1"/>
  <c r="Q55" i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56" i="1"/>
  <c r="L56" i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I56" i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56" i="1"/>
  <c r="R59" i="1"/>
  <c r="R60" i="1"/>
  <c r="R61" i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C56" i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80" i="1"/>
  <c r="B81" i="1" s="1"/>
  <c r="B82" i="1" s="1"/>
  <c r="B57" i="1"/>
  <c r="B58" i="1"/>
  <c r="B59" i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56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R58" i="1"/>
  <c r="Z57" i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R57" i="1"/>
  <c r="Z56" i="1"/>
  <c r="V56" i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R56" i="1"/>
  <c r="C55" i="1"/>
  <c r="C16" i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E744" i="2"/>
  <c r="E742" i="2"/>
  <c r="C741" i="2"/>
  <c r="C742" i="2" s="1"/>
  <c r="C743" i="2" s="1"/>
  <c r="C744" i="2" s="1"/>
  <c r="C745" i="2" s="1"/>
  <c r="I39" i="3"/>
  <c r="K31" i="3"/>
  <c r="E34" i="3"/>
  <c r="K11" i="3"/>
  <c r="G38" i="3"/>
  <c r="D565" i="4"/>
  <c r="I75" i="3"/>
  <c r="D28" i="3"/>
  <c r="H31" i="3"/>
  <c r="J39" i="3"/>
  <c r="C74" i="3"/>
  <c r="E17" i="3"/>
  <c r="M40" i="3"/>
  <c r="E28" i="3"/>
  <c r="K22" i="3"/>
  <c r="I40" i="3"/>
  <c r="E39" i="3"/>
  <c r="E27" i="3"/>
  <c r="D26" i="4"/>
  <c r="P40" i="3"/>
  <c r="K12" i="3"/>
  <c r="K23" i="3"/>
  <c r="E22" i="3"/>
  <c r="E33" i="3"/>
  <c r="H32" i="3"/>
  <c r="F76" i="3"/>
  <c r="K15" i="3"/>
  <c r="D25" i="3"/>
  <c r="D33" i="3"/>
  <c r="D37" i="3"/>
  <c r="D32" i="3"/>
  <c r="H75" i="3"/>
  <c r="E18" i="3"/>
  <c r="D14" i="3"/>
  <c r="F23" i="3"/>
  <c r="E21" i="3"/>
  <c r="D35" i="3"/>
  <c r="D9" i="3"/>
  <c r="K16" i="3"/>
  <c r="J40" i="3"/>
  <c r="D29" i="3"/>
  <c r="K27" i="3"/>
  <c r="K35" i="3"/>
  <c r="E42" i="4"/>
  <c r="K9" i="3"/>
  <c r="E30" i="3"/>
  <c r="D34" i="3"/>
  <c r="D27" i="3"/>
  <c r="H76" i="3"/>
  <c r="K21" i="3"/>
  <c r="F29" i="3"/>
  <c r="D564" i="4"/>
  <c r="K33" i="3"/>
  <c r="D12" i="3"/>
  <c r="K10" i="3"/>
  <c r="K7" i="3"/>
  <c r="E565" i="4"/>
  <c r="F42" i="4"/>
  <c r="K38" i="3"/>
  <c r="Q74" i="3"/>
  <c r="D8" i="3"/>
  <c r="L40" i="3"/>
  <c r="E29" i="3"/>
  <c r="K13" i="3"/>
  <c r="D22" i="3"/>
  <c r="K5" i="3"/>
  <c r="D39" i="3"/>
  <c r="E16" i="3"/>
  <c r="P74" i="3"/>
  <c r="D76" i="3"/>
  <c r="G27" i="3"/>
  <c r="E20" i="3"/>
  <c r="F27" i="4"/>
  <c r="E564" i="4"/>
  <c r="F38" i="3"/>
  <c r="F31" i="3"/>
  <c r="D5" i="3"/>
  <c r="K24" i="3"/>
  <c r="F34" i="3"/>
  <c r="K37" i="3"/>
  <c r="E23" i="3"/>
  <c r="F25" i="3"/>
  <c r="D24" i="3"/>
  <c r="K25" i="3"/>
  <c r="H30" i="3"/>
  <c r="K34" i="3"/>
  <c r="E26" i="3"/>
  <c r="G26" i="3"/>
  <c r="K28" i="3"/>
  <c r="F33" i="3"/>
  <c r="K30" i="3"/>
  <c r="H36" i="3"/>
  <c r="K39" i="3"/>
  <c r="G40" i="3"/>
  <c r="D39" i="4"/>
  <c r="I36" i="3"/>
  <c r="E24" i="3"/>
  <c r="G39" i="3"/>
  <c r="D30" i="3"/>
  <c r="N74" i="3"/>
  <c r="F20" i="3"/>
  <c r="F565" i="4"/>
  <c r="I37" i="3"/>
  <c r="H34" i="3"/>
  <c r="Q40" i="3"/>
  <c r="D17" i="3"/>
  <c r="D26" i="3"/>
  <c r="F26" i="4"/>
  <c r="M75" i="3"/>
  <c r="P75" i="3"/>
  <c r="D21" i="3"/>
  <c r="G76" i="3"/>
  <c r="K29" i="3"/>
  <c r="I35" i="3"/>
  <c r="K19" i="3"/>
  <c r="E40" i="3"/>
  <c r="D15" i="3"/>
  <c r="H40" i="3"/>
  <c r="M74" i="3"/>
  <c r="K8" i="3"/>
  <c r="I38" i="3"/>
  <c r="D38" i="3"/>
  <c r="K6" i="3"/>
  <c r="G25" i="3"/>
  <c r="K36" i="3"/>
  <c r="D13" i="3"/>
  <c r="D18" i="3"/>
  <c r="H39" i="3"/>
  <c r="D10" i="3"/>
  <c r="G29" i="3"/>
  <c r="F37" i="3"/>
  <c r="E37" i="3"/>
  <c r="F26" i="3"/>
  <c r="E35" i="3"/>
  <c r="G32" i="3"/>
  <c r="E25" i="3"/>
  <c r="H38" i="3"/>
  <c r="D7" i="3"/>
  <c r="E38" i="3"/>
  <c r="O40" i="3"/>
  <c r="G34" i="3"/>
  <c r="L75" i="3"/>
  <c r="K14" i="3"/>
  <c r="K76" i="3"/>
  <c r="G37" i="3"/>
  <c r="E26" i="4"/>
  <c r="D27" i="4"/>
  <c r="D20" i="3"/>
  <c r="D25" i="4"/>
  <c r="F22" i="3"/>
  <c r="D36" i="3"/>
  <c r="D16" i="3"/>
  <c r="K18" i="3"/>
  <c r="J74" i="3"/>
  <c r="F35" i="3"/>
  <c r="D19" i="3"/>
  <c r="D42" i="4"/>
  <c r="K26" i="3"/>
  <c r="L74" i="3"/>
  <c r="N40" i="3"/>
  <c r="I34" i="3"/>
  <c r="J75" i="3"/>
  <c r="F27" i="3"/>
  <c r="H35" i="3"/>
  <c r="G31" i="3"/>
  <c r="D40" i="3"/>
  <c r="F21" i="3"/>
  <c r="K32" i="3"/>
  <c r="K20" i="3"/>
  <c r="E76" i="3"/>
  <c r="E31" i="3"/>
  <c r="D561" i="4"/>
  <c r="F564" i="4"/>
  <c r="D11" i="3"/>
  <c r="F39" i="3"/>
  <c r="G35" i="3"/>
  <c r="E27" i="4"/>
  <c r="E19" i="3"/>
  <c r="K40" i="3"/>
  <c r="H33" i="3"/>
  <c r="D31" i="3"/>
  <c r="K17" i="3"/>
  <c r="G30" i="3"/>
  <c r="E32" i="3"/>
  <c r="E15" i="3"/>
  <c r="D6" i="3"/>
  <c r="F32" i="3"/>
  <c r="J76" i="3"/>
  <c r="F28" i="3"/>
  <c r="G36" i="3"/>
  <c r="G33" i="3"/>
  <c r="F36" i="3"/>
  <c r="F24" i="3"/>
  <c r="F40" i="3"/>
  <c r="F30" i="3"/>
  <c r="G28" i="3"/>
  <c r="D23" i="3"/>
  <c r="O74" i="3"/>
  <c r="E36" i="3"/>
  <c r="H37" i="3"/>
  <c r="A567" i="4" l="1"/>
  <c r="A583" i="4"/>
  <c r="A600" i="4"/>
  <c r="A44" i="4"/>
  <c r="A78" i="4"/>
  <c r="A61" i="4"/>
  <c r="A29" i="4"/>
  <c r="C73" i="3"/>
  <c r="A78" i="3"/>
  <c r="C796" i="2"/>
  <c r="C758" i="2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17" i="1"/>
  <c r="Q18" i="1"/>
  <c r="Q19" i="1"/>
  <c r="Q20" i="1"/>
  <c r="Q21" i="1"/>
  <c r="Q22" i="1"/>
  <c r="Q23" i="1"/>
  <c r="Y17" i="1"/>
  <c r="Y18" i="1"/>
  <c r="Y19" i="1"/>
  <c r="Y20" i="1"/>
  <c r="Y21" i="1"/>
  <c r="Y2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Z17" i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V17" i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D579" i="4"/>
  <c r="O75" i="3"/>
  <c r="D77" i="3"/>
  <c r="F582" i="4"/>
  <c r="G77" i="3"/>
  <c r="Q75" i="3"/>
  <c r="E28" i="4"/>
  <c r="E60" i="4"/>
  <c r="J77" i="3"/>
  <c r="F28" i="4"/>
  <c r="D566" i="4"/>
  <c r="D43" i="4"/>
  <c r="C75" i="3"/>
  <c r="F566" i="4"/>
  <c r="D57" i="4"/>
  <c r="D60" i="4"/>
  <c r="I77" i="3"/>
  <c r="D582" i="4"/>
  <c r="D28" i="4"/>
  <c r="F43" i="4"/>
  <c r="N76" i="3"/>
  <c r="E582" i="4"/>
  <c r="F77" i="3"/>
  <c r="N75" i="3"/>
  <c r="F60" i="4"/>
  <c r="E77" i="3"/>
  <c r="E566" i="4"/>
  <c r="E43" i="4"/>
  <c r="A568" i="4" l="1"/>
  <c r="A601" i="4"/>
  <c r="A618" i="4"/>
  <c r="A584" i="4"/>
  <c r="A45" i="4"/>
  <c r="A62" i="4"/>
  <c r="A96" i="4"/>
  <c r="A79" i="4"/>
  <c r="A30" i="4"/>
  <c r="C779" i="2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A79" i="3"/>
  <c r="C817" i="2"/>
  <c r="C838" i="2"/>
  <c r="C76" i="3"/>
  <c r="D567" i="4"/>
  <c r="J78" i="3"/>
  <c r="E600" i="4"/>
  <c r="I76" i="3"/>
  <c r="E61" i="4"/>
  <c r="P76" i="3"/>
  <c r="E29" i="4"/>
  <c r="Q76" i="3"/>
  <c r="F44" i="4"/>
  <c r="G78" i="3"/>
  <c r="Q77" i="3"/>
  <c r="D583" i="4"/>
  <c r="L76" i="3"/>
  <c r="M76" i="3"/>
  <c r="D75" i="4"/>
  <c r="K77" i="3"/>
  <c r="D78" i="3"/>
  <c r="H77" i="3"/>
  <c r="D600" i="4"/>
  <c r="F29" i="4"/>
  <c r="D78" i="4"/>
  <c r="F567" i="4"/>
  <c r="E44" i="4"/>
  <c r="E567" i="4"/>
  <c r="F78" i="3"/>
  <c r="E78" i="4"/>
  <c r="I78" i="3"/>
  <c r="F600" i="4"/>
  <c r="D44" i="4"/>
  <c r="E78" i="3"/>
  <c r="F61" i="4"/>
  <c r="O76" i="3"/>
  <c r="C77" i="3"/>
  <c r="D61" i="4"/>
  <c r="E583" i="4"/>
  <c r="D597" i="4"/>
  <c r="D29" i="4"/>
  <c r="H78" i="3"/>
  <c r="F78" i="4"/>
  <c r="F583" i="4"/>
  <c r="A569" i="4" l="1"/>
  <c r="A585" i="4"/>
  <c r="A602" i="4"/>
  <c r="A636" i="4"/>
  <c r="A619" i="4"/>
  <c r="A46" i="4"/>
  <c r="A80" i="4"/>
  <c r="A114" i="4"/>
  <c r="A97" i="4"/>
  <c r="A63" i="4"/>
  <c r="A31" i="4"/>
  <c r="C821" i="2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00" i="2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A80" i="3"/>
  <c r="C859" i="2"/>
  <c r="H22" i="1"/>
  <c r="I17" i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C2" i="2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J79" i="3"/>
  <c r="D96" i="4"/>
  <c r="E30" i="4"/>
  <c r="D62" i="4"/>
  <c r="P77" i="3"/>
  <c r="D93" i="4"/>
  <c r="E584" i="4"/>
  <c r="L77" i="3"/>
  <c r="G79" i="3"/>
  <c r="N78" i="3"/>
  <c r="D30" i="4"/>
  <c r="D79" i="3"/>
  <c r="E45" i="4"/>
  <c r="F62" i="4"/>
  <c r="E62" i="4"/>
  <c r="O78" i="3"/>
  <c r="D601" i="4"/>
  <c r="F584" i="4"/>
  <c r="F45" i="4"/>
  <c r="F79" i="3"/>
  <c r="F79" i="4"/>
  <c r="F601" i="4"/>
  <c r="M78" i="3"/>
  <c r="E568" i="4"/>
  <c r="N77" i="3"/>
  <c r="E618" i="4"/>
  <c r="L78" i="3"/>
  <c r="D45" i="4"/>
  <c r="D618" i="4"/>
  <c r="O77" i="3"/>
  <c r="D568" i="4"/>
  <c r="E79" i="3"/>
  <c r="F568" i="4"/>
  <c r="D584" i="4"/>
  <c r="P78" i="3"/>
  <c r="E79" i="4"/>
  <c r="K79" i="3"/>
  <c r="C78" i="3"/>
  <c r="F30" i="4"/>
  <c r="F618" i="4"/>
  <c r="H79" i="3"/>
  <c r="K78" i="3"/>
  <c r="F96" i="4"/>
  <c r="M77" i="3"/>
  <c r="D615" i="4"/>
  <c r="E96" i="4"/>
  <c r="I79" i="3"/>
  <c r="Q78" i="3"/>
  <c r="D79" i="4"/>
  <c r="E601" i="4"/>
  <c r="A637" i="4" l="1"/>
  <c r="A654" i="4"/>
  <c r="A603" i="4"/>
  <c r="A570" i="4"/>
  <c r="A620" i="4"/>
  <c r="A586" i="4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A98" i="4"/>
  <c r="A132" i="4"/>
  <c r="A115" i="4"/>
  <c r="A81" i="4"/>
  <c r="A64" i="4"/>
  <c r="A47" i="4"/>
  <c r="A32" i="4"/>
  <c r="C842" i="2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A81" i="3"/>
  <c r="C880" i="2"/>
  <c r="E13" i="2"/>
  <c r="E16" i="2"/>
  <c r="E15" i="2"/>
  <c r="D15" i="2"/>
  <c r="E11" i="2"/>
  <c r="E18" i="2"/>
  <c r="D13" i="2"/>
  <c r="D18" i="2"/>
  <c r="E14" i="2"/>
  <c r="E17" i="2"/>
  <c r="D17" i="2"/>
  <c r="D16" i="2"/>
  <c r="D14" i="2"/>
  <c r="C5" i="2"/>
  <c r="D11" i="2"/>
  <c r="I33" i="1"/>
  <c r="C23" i="2"/>
  <c r="H80" i="3"/>
  <c r="N73" i="3"/>
  <c r="L73" i="3"/>
  <c r="F602" i="4"/>
  <c r="D633" i="4"/>
  <c r="M73" i="3"/>
  <c r="J80" i="3"/>
  <c r="Q73" i="3"/>
  <c r="C5" i="3"/>
  <c r="J5" i="3"/>
  <c r="D619" i="4"/>
  <c r="J73" i="3"/>
  <c r="F80" i="4"/>
  <c r="E636" i="4"/>
  <c r="F97" i="4"/>
  <c r="D80" i="4"/>
  <c r="F63" i="4"/>
  <c r="E46" i="4"/>
  <c r="E602" i="4"/>
  <c r="D97" i="4"/>
  <c r="O73" i="3"/>
  <c r="D602" i="4"/>
  <c r="F636" i="4"/>
  <c r="D585" i="4"/>
  <c r="F619" i="4"/>
  <c r="M5" i="3"/>
  <c r="D636" i="4"/>
  <c r="L5" i="3"/>
  <c r="L79" i="3"/>
  <c r="O79" i="3"/>
  <c r="I80" i="3"/>
  <c r="D31" i="4"/>
  <c r="F114" i="4"/>
  <c r="E114" i="4"/>
  <c r="E80" i="4"/>
  <c r="N5" i="3"/>
  <c r="D46" i="4"/>
  <c r="M79" i="3"/>
  <c r="P5" i="3"/>
  <c r="F31" i="4"/>
  <c r="F46" i="4"/>
  <c r="Q79" i="3"/>
  <c r="P73" i="3"/>
  <c r="F585" i="4"/>
  <c r="E63" i="4"/>
  <c r="O5" i="3"/>
  <c r="E97" i="4"/>
  <c r="D569" i="4"/>
  <c r="N79" i="3"/>
  <c r="E569" i="4"/>
  <c r="E585" i="4"/>
  <c r="F80" i="3"/>
  <c r="K80" i="3"/>
  <c r="P79" i="3"/>
  <c r="E31" i="4"/>
  <c r="E619" i="4"/>
  <c r="G80" i="3"/>
  <c r="E80" i="3"/>
  <c r="D111" i="4"/>
  <c r="D114" i="4"/>
  <c r="F569" i="4"/>
  <c r="Q5" i="3"/>
  <c r="C79" i="3"/>
  <c r="D63" i="4"/>
  <c r="A655" i="4" l="1"/>
  <c r="A672" i="4"/>
  <c r="A621" i="4"/>
  <c r="A638" i="4"/>
  <c r="A571" i="4"/>
  <c r="A587" i="4"/>
  <c r="A604" i="4"/>
  <c r="E33" i="1"/>
  <c r="E42" i="1"/>
  <c r="E41" i="1"/>
  <c r="E40" i="1"/>
  <c r="E37" i="1"/>
  <c r="E36" i="1"/>
  <c r="E39" i="1"/>
  <c r="E38" i="1"/>
  <c r="E35" i="1"/>
  <c r="E34" i="1"/>
  <c r="E43" i="1"/>
  <c r="A99" i="4"/>
  <c r="A82" i="4"/>
  <c r="A116" i="4"/>
  <c r="A48" i="4"/>
  <c r="A65" i="4"/>
  <c r="A133" i="4"/>
  <c r="A150" i="4"/>
  <c r="A33" i="4"/>
  <c r="C863" i="2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A82" i="3"/>
  <c r="D10" i="2"/>
  <c r="D38" i="2"/>
  <c r="E32" i="2"/>
  <c r="D37" i="2"/>
  <c r="D32" i="2"/>
  <c r="E36" i="2"/>
  <c r="E35" i="2"/>
  <c r="D35" i="2"/>
  <c r="D39" i="2"/>
  <c r="E39" i="2"/>
  <c r="E34" i="2"/>
  <c r="E38" i="2"/>
  <c r="E37" i="2"/>
  <c r="D36" i="2"/>
  <c r="C26" i="2"/>
  <c r="D34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901" i="2"/>
  <c r="C44" i="2"/>
  <c r="I34" i="1"/>
  <c r="O18" i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17" i="1"/>
  <c r="L17" i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E637" i="4"/>
  <c r="D654" i="4"/>
  <c r="O6" i="3"/>
  <c r="D47" i="4"/>
  <c r="D570" i="4"/>
  <c r="F654" i="4"/>
  <c r="P80" i="3"/>
  <c r="N6" i="3"/>
  <c r="F98" i="4"/>
  <c r="L6" i="3"/>
  <c r="F115" i="4"/>
  <c r="F586" i="4"/>
  <c r="D64" i="4"/>
  <c r="F64" i="4"/>
  <c r="M6" i="3"/>
  <c r="O80" i="3"/>
  <c r="F637" i="4"/>
  <c r="F132" i="4"/>
  <c r="D637" i="4"/>
  <c r="D32" i="4"/>
  <c r="E620" i="4"/>
  <c r="J6" i="3"/>
  <c r="F47" i="4"/>
  <c r="D603" i="4"/>
  <c r="Q6" i="3"/>
  <c r="N80" i="3"/>
  <c r="D586" i="4"/>
  <c r="F620" i="4"/>
  <c r="C6" i="3"/>
  <c r="E115" i="4"/>
  <c r="F32" i="4"/>
  <c r="F81" i="3"/>
  <c r="L80" i="3"/>
  <c r="G81" i="3"/>
  <c r="E98" i="4"/>
  <c r="F603" i="4"/>
  <c r="E586" i="4"/>
  <c r="E132" i="4"/>
  <c r="D620" i="4"/>
  <c r="K81" i="3"/>
  <c r="C80" i="3"/>
  <c r="I5" i="3"/>
  <c r="M80" i="3"/>
  <c r="D81" i="4"/>
  <c r="D651" i="4"/>
  <c r="F81" i="4"/>
  <c r="J81" i="3"/>
  <c r="E32" i="4"/>
  <c r="P6" i="3"/>
  <c r="H81" i="3"/>
  <c r="I73" i="3"/>
  <c r="D129" i="4"/>
  <c r="E654" i="4"/>
  <c r="D132" i="4"/>
  <c r="F570" i="4"/>
  <c r="E603" i="4"/>
  <c r="E570" i="4"/>
  <c r="Q80" i="3"/>
  <c r="E64" i="4"/>
  <c r="E81" i="4"/>
  <c r="D115" i="4"/>
  <c r="I81" i="3"/>
  <c r="E81" i="3"/>
  <c r="D98" i="4"/>
  <c r="E47" i="4"/>
  <c r="A690" i="4" l="1"/>
  <c r="A673" i="4"/>
  <c r="A639" i="4"/>
  <c r="A605" i="4"/>
  <c r="A622" i="4"/>
  <c r="A572" i="4"/>
  <c r="A656" i="4"/>
  <c r="A588" i="4"/>
  <c r="A168" i="4"/>
  <c r="A151" i="4"/>
  <c r="A134" i="4"/>
  <c r="A117" i="4"/>
  <c r="A66" i="4"/>
  <c r="A83" i="4"/>
  <c r="A49" i="4"/>
  <c r="A100" i="4"/>
  <c r="A34" i="4"/>
  <c r="C884" i="2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A83" i="3"/>
  <c r="C922" i="2"/>
  <c r="D31" i="2"/>
  <c r="D9" i="2"/>
  <c r="D53" i="2"/>
  <c r="E59" i="2"/>
  <c r="E58" i="2"/>
  <c r="D58" i="2"/>
  <c r="D57" i="2"/>
  <c r="E56" i="2"/>
  <c r="D56" i="2"/>
  <c r="C47" i="2"/>
  <c r="E55" i="2"/>
  <c r="E53" i="2"/>
  <c r="E60" i="2"/>
  <c r="D60" i="2"/>
  <c r="D59" i="2"/>
  <c r="E57" i="2"/>
  <c r="D55" i="2"/>
  <c r="C27" i="2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65" i="2"/>
  <c r="I35" i="1"/>
  <c r="L18" i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O7" i="3"/>
  <c r="F604" i="4"/>
  <c r="E638" i="4"/>
  <c r="Q7" i="3"/>
  <c r="D82" i="4"/>
  <c r="E672" i="4"/>
  <c r="O81" i="3"/>
  <c r="Q81" i="3"/>
  <c r="J7" i="3"/>
  <c r="D655" i="4"/>
  <c r="N7" i="3"/>
  <c r="F82" i="3"/>
  <c r="D604" i="4"/>
  <c r="F150" i="4"/>
  <c r="D587" i="4"/>
  <c r="D669" i="4"/>
  <c r="I82" i="3"/>
  <c r="L7" i="3"/>
  <c r="M81" i="3"/>
  <c r="D33" i="4"/>
  <c r="E48" i="4"/>
  <c r="F638" i="4"/>
  <c r="J82" i="3"/>
  <c r="F571" i="4"/>
  <c r="E571" i="4"/>
  <c r="D99" i="4"/>
  <c r="L81" i="3"/>
  <c r="M7" i="3"/>
  <c r="K82" i="3"/>
  <c r="H82" i="3"/>
  <c r="I6" i="3"/>
  <c r="E116" i="4"/>
  <c r="H5" i="3"/>
  <c r="D48" i="4"/>
  <c r="E621" i="4"/>
  <c r="D147" i="4"/>
  <c r="F48" i="4"/>
  <c r="E33" i="4"/>
  <c r="E65" i="4"/>
  <c r="D150" i="4"/>
  <c r="D571" i="4"/>
  <c r="E604" i="4"/>
  <c r="D133" i="4"/>
  <c r="F116" i="4"/>
  <c r="P7" i="3"/>
  <c r="N81" i="3"/>
  <c r="D638" i="4"/>
  <c r="D672" i="4"/>
  <c r="F65" i="4"/>
  <c r="E150" i="4"/>
  <c r="E587" i="4"/>
  <c r="D116" i="4"/>
  <c r="H73" i="3"/>
  <c r="E655" i="4"/>
  <c r="F655" i="4"/>
  <c r="D621" i="4"/>
  <c r="F587" i="4"/>
  <c r="E99" i="4"/>
  <c r="E133" i="4"/>
  <c r="P81" i="3"/>
  <c r="F33" i="4"/>
  <c r="F82" i="4"/>
  <c r="F672" i="4"/>
  <c r="D65" i="4"/>
  <c r="E82" i="4"/>
  <c r="G82" i="3"/>
  <c r="F133" i="4"/>
  <c r="C7" i="3"/>
  <c r="F99" i="4"/>
  <c r="F621" i="4"/>
  <c r="C81" i="3"/>
  <c r="A623" i="4" l="1"/>
  <c r="A708" i="4"/>
  <c r="A691" i="4"/>
  <c r="A606" i="4"/>
  <c r="A573" i="4"/>
  <c r="A589" i="4"/>
  <c r="A674" i="4"/>
  <c r="A657" i="4"/>
  <c r="A640" i="4"/>
  <c r="A135" i="4"/>
  <c r="A152" i="4"/>
  <c r="A84" i="4"/>
  <c r="A101" i="4"/>
  <c r="A67" i="4"/>
  <c r="A118" i="4"/>
  <c r="A50" i="4"/>
  <c r="A169" i="4"/>
  <c r="A186" i="4"/>
  <c r="A35" i="4"/>
  <c r="C905" i="2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A84" i="3"/>
  <c r="D81" i="2"/>
  <c r="D80" i="2"/>
  <c r="E79" i="2"/>
  <c r="E81" i="2"/>
  <c r="E80" i="2"/>
  <c r="D79" i="2"/>
  <c r="E77" i="2"/>
  <c r="E78" i="2"/>
  <c r="D74" i="2"/>
  <c r="E74" i="2"/>
  <c r="E76" i="2"/>
  <c r="D78" i="2"/>
  <c r="D77" i="2"/>
  <c r="C68" i="2"/>
  <c r="D76" i="2"/>
  <c r="D52" i="2"/>
  <c r="D8" i="2"/>
  <c r="C943" i="2"/>
  <c r="D30" i="2"/>
  <c r="C86" i="2"/>
  <c r="I36" i="1"/>
  <c r="C48" i="2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Q82" i="3"/>
  <c r="D639" i="4"/>
  <c r="F49" i="4"/>
  <c r="E588" i="4"/>
  <c r="E572" i="4"/>
  <c r="N82" i="3"/>
  <c r="D673" i="4"/>
  <c r="E151" i="4"/>
  <c r="M8" i="3"/>
  <c r="D687" i="4"/>
  <c r="Q8" i="3"/>
  <c r="D100" i="4"/>
  <c r="E168" i="4"/>
  <c r="D690" i="4"/>
  <c r="F673" i="4"/>
  <c r="D168" i="4"/>
  <c r="E117" i="4"/>
  <c r="E83" i="4"/>
  <c r="F34" i="4"/>
  <c r="M82" i="3"/>
  <c r="F572" i="4"/>
  <c r="E34" i="4"/>
  <c r="D572" i="4"/>
  <c r="L82" i="3"/>
  <c r="E673" i="4"/>
  <c r="H6" i="3"/>
  <c r="G73" i="3"/>
  <c r="D151" i="4"/>
  <c r="D34" i="4"/>
  <c r="F83" i="4"/>
  <c r="F168" i="4"/>
  <c r="P82" i="3"/>
  <c r="D134" i="4"/>
  <c r="H83" i="3"/>
  <c r="D66" i="4"/>
  <c r="D588" i="4"/>
  <c r="J8" i="3"/>
  <c r="F622" i="4"/>
  <c r="E605" i="4"/>
  <c r="D83" i="4"/>
  <c r="I83" i="3"/>
  <c r="N8" i="3"/>
  <c r="E134" i="4"/>
  <c r="F588" i="4"/>
  <c r="F117" i="4"/>
  <c r="E49" i="4"/>
  <c r="D622" i="4"/>
  <c r="E690" i="4"/>
  <c r="G5" i="3"/>
  <c r="G83" i="3"/>
  <c r="E656" i="4"/>
  <c r="D656" i="4"/>
  <c r="E622" i="4"/>
  <c r="I7" i="3"/>
  <c r="F134" i="4"/>
  <c r="D49" i="4"/>
  <c r="C8" i="3"/>
  <c r="F151" i="4"/>
  <c r="E66" i="4"/>
  <c r="D117" i="4"/>
  <c r="F66" i="4"/>
  <c r="K83" i="3"/>
  <c r="J83" i="3"/>
  <c r="O82" i="3"/>
  <c r="F656" i="4"/>
  <c r="D605" i="4"/>
  <c r="O8" i="3"/>
  <c r="F605" i="4"/>
  <c r="C82" i="3"/>
  <c r="E639" i="4"/>
  <c r="F100" i="4"/>
  <c r="F639" i="4"/>
  <c r="D165" i="4"/>
  <c r="P8" i="3"/>
  <c r="E100" i="4"/>
  <c r="L8" i="3"/>
  <c r="F690" i="4"/>
  <c r="A658" i="4" l="1"/>
  <c r="A726" i="4"/>
  <c r="A709" i="4"/>
  <c r="A574" i="4"/>
  <c r="A624" i="4"/>
  <c r="A675" i="4"/>
  <c r="A607" i="4"/>
  <c r="A641" i="4"/>
  <c r="A590" i="4"/>
  <c r="A692" i="4"/>
  <c r="A68" i="4"/>
  <c r="A85" i="4"/>
  <c r="A170" i="4"/>
  <c r="A102" i="4"/>
  <c r="A119" i="4"/>
  <c r="A204" i="4"/>
  <c r="A187" i="4"/>
  <c r="A153" i="4"/>
  <c r="A136" i="4"/>
  <c r="A51" i="4"/>
  <c r="A36" i="4"/>
  <c r="C926" i="2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A85" i="3"/>
  <c r="E102" i="2"/>
  <c r="E101" i="2"/>
  <c r="D101" i="2"/>
  <c r="D98" i="2"/>
  <c r="E95" i="2"/>
  <c r="D95" i="2"/>
  <c r="E97" i="2"/>
  <c r="D102" i="2"/>
  <c r="E100" i="2"/>
  <c r="D100" i="2"/>
  <c r="E99" i="2"/>
  <c r="D99" i="2"/>
  <c r="E98" i="2"/>
  <c r="C89" i="2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D97" i="2"/>
  <c r="D29" i="2"/>
  <c r="D73" i="2"/>
  <c r="C964" i="2"/>
  <c r="D7" i="2"/>
  <c r="D51" i="2"/>
  <c r="C69" i="2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107" i="2"/>
  <c r="I37" i="1"/>
  <c r="M83" i="3"/>
  <c r="H84" i="3"/>
  <c r="D573" i="4"/>
  <c r="E118" i="4"/>
  <c r="G6" i="3"/>
  <c r="K84" i="3"/>
  <c r="E50" i="4"/>
  <c r="P9" i="3"/>
  <c r="E589" i="4"/>
  <c r="E623" i="4"/>
  <c r="E169" i="4"/>
  <c r="E35" i="4"/>
  <c r="L9" i="3"/>
  <c r="D50" i="4"/>
  <c r="F84" i="4"/>
  <c r="E606" i="4"/>
  <c r="E657" i="4"/>
  <c r="F50" i="4"/>
  <c r="F186" i="4"/>
  <c r="D708" i="4"/>
  <c r="Q83" i="3"/>
  <c r="F73" i="3"/>
  <c r="D640" i="4"/>
  <c r="E691" i="4"/>
  <c r="L83" i="3"/>
  <c r="F152" i="4"/>
  <c r="N83" i="3"/>
  <c r="Q9" i="3"/>
  <c r="E101" i="4"/>
  <c r="F67" i="4"/>
  <c r="F606" i="4"/>
  <c r="D35" i="4"/>
  <c r="E186" i="4"/>
  <c r="J84" i="3"/>
  <c r="D691" i="4"/>
  <c r="E708" i="4"/>
  <c r="O83" i="3"/>
  <c r="F708" i="4"/>
  <c r="C9" i="3"/>
  <c r="E674" i="4"/>
  <c r="J9" i="3"/>
  <c r="F573" i="4"/>
  <c r="F640" i="4"/>
  <c r="D606" i="4"/>
  <c r="F623" i="4"/>
  <c r="D135" i="4"/>
  <c r="D186" i="4"/>
  <c r="E152" i="4"/>
  <c r="D674" i="4"/>
  <c r="D169" i="4"/>
  <c r="N9" i="3"/>
  <c r="D705" i="4"/>
  <c r="O9" i="3"/>
  <c r="M9" i="3"/>
  <c r="H7" i="3"/>
  <c r="E640" i="4"/>
  <c r="F691" i="4"/>
  <c r="D84" i="4"/>
  <c r="I84" i="3"/>
  <c r="D101" i="4"/>
  <c r="I8" i="3"/>
  <c r="D623" i="4"/>
  <c r="C83" i="3"/>
  <c r="D589" i="4"/>
  <c r="F135" i="4"/>
  <c r="E84" i="4"/>
  <c r="F101" i="4"/>
  <c r="F674" i="4"/>
  <c r="P83" i="3"/>
  <c r="D67" i="4"/>
  <c r="F657" i="4"/>
  <c r="D118" i="4"/>
  <c r="F35" i="4"/>
  <c r="F589" i="4"/>
  <c r="D152" i="4"/>
  <c r="F169" i="4"/>
  <c r="E573" i="4"/>
  <c r="E67" i="4"/>
  <c r="D657" i="4"/>
  <c r="D183" i="4"/>
  <c r="F118" i="4"/>
  <c r="F5" i="3"/>
  <c r="E135" i="4"/>
  <c r="A676" i="4" l="1"/>
  <c r="A591" i="4"/>
  <c r="A642" i="4"/>
  <c r="A659" i="4"/>
  <c r="A608" i="4"/>
  <c r="A710" i="4"/>
  <c r="A744" i="4"/>
  <c r="A727" i="4"/>
  <c r="A625" i="4"/>
  <c r="A693" i="4"/>
  <c r="A575" i="4"/>
  <c r="A188" i="4"/>
  <c r="A86" i="4"/>
  <c r="A120" i="4"/>
  <c r="A171" i="4"/>
  <c r="A137" i="4"/>
  <c r="A69" i="4"/>
  <c r="A205" i="4"/>
  <c r="A222" i="4"/>
  <c r="A154" i="4"/>
  <c r="A52" i="4"/>
  <c r="A103" i="4"/>
  <c r="A37" i="4"/>
  <c r="C947" i="2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A86" i="3"/>
  <c r="D94" i="2"/>
  <c r="D28" i="2"/>
  <c r="D50" i="2"/>
  <c r="D6" i="2"/>
  <c r="C985" i="2"/>
  <c r="D72" i="2"/>
  <c r="D123" i="2"/>
  <c r="E122" i="2"/>
  <c r="E116" i="2"/>
  <c r="D120" i="2"/>
  <c r="D116" i="2"/>
  <c r="E118" i="2"/>
  <c r="E119" i="2"/>
  <c r="D118" i="2"/>
  <c r="D119" i="2"/>
  <c r="C110" i="2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D121" i="2"/>
  <c r="D122" i="2"/>
  <c r="E121" i="2"/>
  <c r="E123" i="2"/>
  <c r="E120" i="2"/>
  <c r="C128" i="2"/>
  <c r="I38" i="1"/>
  <c r="F709" i="4"/>
  <c r="F68" i="4"/>
  <c r="L10" i="3"/>
  <c r="E624" i="4"/>
  <c r="M10" i="3"/>
  <c r="J85" i="3"/>
  <c r="Q84" i="3"/>
  <c r="D136" i="4"/>
  <c r="E51" i="4"/>
  <c r="D574" i="4"/>
  <c r="I9" i="3"/>
  <c r="F726" i="4"/>
  <c r="K85" i="3"/>
  <c r="E709" i="4"/>
  <c r="L85" i="3"/>
  <c r="E607" i="4"/>
  <c r="F36" i="4"/>
  <c r="D204" i="4"/>
  <c r="D641" i="4"/>
  <c r="D675" i="4"/>
  <c r="E204" i="4"/>
  <c r="F590" i="4"/>
  <c r="E68" i="4"/>
  <c r="E726" i="4"/>
  <c r="M84" i="3"/>
  <c r="D590" i="4"/>
  <c r="D658" i="4"/>
  <c r="F102" i="4"/>
  <c r="E73" i="3"/>
  <c r="N84" i="3"/>
  <c r="F658" i="4"/>
  <c r="D102" i="4"/>
  <c r="G7" i="3"/>
  <c r="F119" i="4"/>
  <c r="Q10" i="3"/>
  <c r="F607" i="4"/>
  <c r="O10" i="3"/>
  <c r="F153" i="4"/>
  <c r="D187" i="4"/>
  <c r="C84" i="3"/>
  <c r="F624" i="4"/>
  <c r="E85" i="4"/>
  <c r="D170" i="4"/>
  <c r="E119" i="4"/>
  <c r="F641" i="4"/>
  <c r="H85" i="3"/>
  <c r="F51" i="4"/>
  <c r="D36" i="4"/>
  <c r="F692" i="4"/>
  <c r="F170" i="4"/>
  <c r="E692" i="4"/>
  <c r="E675" i="4"/>
  <c r="E153" i="4"/>
  <c r="F675" i="4"/>
  <c r="F204" i="4"/>
  <c r="N10" i="3"/>
  <c r="D153" i="4"/>
  <c r="E574" i="4"/>
  <c r="E170" i="4"/>
  <c r="E136" i="4"/>
  <c r="D607" i="4"/>
  <c r="L84" i="3"/>
  <c r="D726" i="4"/>
  <c r="E102" i="4"/>
  <c r="D692" i="4"/>
  <c r="D709" i="4"/>
  <c r="F574" i="4"/>
  <c r="E641" i="4"/>
  <c r="F85" i="4"/>
  <c r="F136" i="4"/>
  <c r="F187" i="4"/>
  <c r="D624" i="4"/>
  <c r="D85" i="4"/>
  <c r="D723" i="4"/>
  <c r="E5" i="3"/>
  <c r="O84" i="3"/>
  <c r="E658" i="4"/>
  <c r="D68" i="4"/>
  <c r="E590" i="4"/>
  <c r="F6" i="3"/>
  <c r="E187" i="4"/>
  <c r="D119" i="4"/>
  <c r="P84" i="3"/>
  <c r="D51" i="4"/>
  <c r="I85" i="3"/>
  <c r="J10" i="3"/>
  <c r="H8" i="3"/>
  <c r="P10" i="3"/>
  <c r="D201" i="4"/>
  <c r="E36" i="4"/>
  <c r="C10" i="3"/>
  <c r="A626" i="4" l="1"/>
  <c r="A609" i="4"/>
  <c r="A677" i="4"/>
  <c r="A745" i="4"/>
  <c r="A762" i="4"/>
  <c r="A660" i="4"/>
  <c r="A576" i="4"/>
  <c r="A728" i="4"/>
  <c r="A592" i="4"/>
  <c r="A694" i="4"/>
  <c r="A711" i="4"/>
  <c r="A643" i="4"/>
  <c r="A121" i="4"/>
  <c r="A155" i="4"/>
  <c r="A240" i="4"/>
  <c r="A223" i="4"/>
  <c r="A87" i="4"/>
  <c r="A206" i="4"/>
  <c r="A70" i="4"/>
  <c r="A138" i="4"/>
  <c r="A104" i="4"/>
  <c r="A53" i="4"/>
  <c r="A172" i="4"/>
  <c r="A189" i="4"/>
  <c r="C968" i="2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A87" i="3"/>
  <c r="D71" i="2"/>
  <c r="C1006" i="2"/>
  <c r="D49" i="2"/>
  <c r="D115" i="2"/>
  <c r="D27" i="2"/>
  <c r="C149" i="2"/>
  <c r="C170" i="2" s="1"/>
  <c r="C131" i="2"/>
  <c r="E144" i="2"/>
  <c r="E137" i="2"/>
  <c r="D144" i="2"/>
  <c r="D137" i="2"/>
  <c r="E139" i="2"/>
  <c r="D139" i="2"/>
  <c r="D143" i="2"/>
  <c r="E142" i="2"/>
  <c r="E140" i="2"/>
  <c r="D142" i="2"/>
  <c r="E141" i="2"/>
  <c r="D141" i="2"/>
  <c r="D140" i="2"/>
  <c r="E143" i="2"/>
  <c r="D93" i="2"/>
  <c r="I39" i="1"/>
  <c r="D710" i="4"/>
  <c r="F69" i="4"/>
  <c r="F625" i="4"/>
  <c r="E154" i="4"/>
  <c r="N85" i="3"/>
  <c r="O11" i="3"/>
  <c r="F188" i="4"/>
  <c r="E69" i="4"/>
  <c r="E188" i="4"/>
  <c r="F710" i="4"/>
  <c r="F693" i="4"/>
  <c r="D205" i="4"/>
  <c r="F727" i="4"/>
  <c r="E608" i="4"/>
  <c r="F222" i="4"/>
  <c r="D693" i="4"/>
  <c r="E693" i="4"/>
  <c r="E103" i="4"/>
  <c r="D727" i="4"/>
  <c r="F171" i="4"/>
  <c r="E222" i="4"/>
  <c r="N11" i="3"/>
  <c r="F591" i="4"/>
  <c r="D52" i="4"/>
  <c r="D37" i="4"/>
  <c r="I86" i="3"/>
  <c r="E676" i="4"/>
  <c r="E727" i="4"/>
  <c r="E205" i="4"/>
  <c r="H86" i="3"/>
  <c r="F52" i="4"/>
  <c r="D741" i="4"/>
  <c r="E86" i="4"/>
  <c r="D642" i="4"/>
  <c r="E710" i="4"/>
  <c r="F137" i="4"/>
  <c r="O85" i="3"/>
  <c r="F103" i="4"/>
  <c r="D120" i="4"/>
  <c r="F154" i="4"/>
  <c r="F676" i="4"/>
  <c r="E659" i="4"/>
  <c r="F642" i="4"/>
  <c r="E591" i="4"/>
  <c r="D219" i="4"/>
  <c r="D188" i="4"/>
  <c r="D103" i="4"/>
  <c r="D86" i="4"/>
  <c r="D591" i="4"/>
  <c r="D171" i="4"/>
  <c r="H9" i="3"/>
  <c r="F205" i="4"/>
  <c r="E37" i="4"/>
  <c r="F659" i="4"/>
  <c r="F86" i="4"/>
  <c r="F575" i="4"/>
  <c r="F120" i="4"/>
  <c r="C11" i="3"/>
  <c r="D744" i="4"/>
  <c r="E120" i="4"/>
  <c r="F608" i="4"/>
  <c r="D676" i="4"/>
  <c r="D154" i="4"/>
  <c r="P85" i="3"/>
  <c r="D575" i="4"/>
  <c r="E137" i="4"/>
  <c r="D137" i="4"/>
  <c r="L11" i="3"/>
  <c r="F37" i="4"/>
  <c r="I10" i="3"/>
  <c r="D608" i="4"/>
  <c r="E52" i="4"/>
  <c r="E6" i="3"/>
  <c r="M85" i="3"/>
  <c r="K86" i="3"/>
  <c r="F7" i="3"/>
  <c r="M11" i="3"/>
  <c r="G8" i="3"/>
  <c r="C85" i="3"/>
  <c r="J11" i="3"/>
  <c r="D222" i="4"/>
  <c r="F744" i="4"/>
  <c r="E625" i="4"/>
  <c r="E642" i="4"/>
  <c r="J86" i="3"/>
  <c r="Q85" i="3"/>
  <c r="E171" i="4"/>
  <c r="D69" i="4"/>
  <c r="Q11" i="3"/>
  <c r="E744" i="4"/>
  <c r="D659" i="4"/>
  <c r="E575" i="4"/>
  <c r="D625" i="4"/>
  <c r="P11" i="3"/>
  <c r="L86" i="3"/>
  <c r="A712" i="4" l="1"/>
  <c r="A627" i="4"/>
  <c r="A678" i="4"/>
  <c r="A644" i="4"/>
  <c r="A763" i="4"/>
  <c r="A780" i="4"/>
  <c r="A695" i="4"/>
  <c r="A746" i="4"/>
  <c r="A577" i="4"/>
  <c r="A593" i="4"/>
  <c r="A661" i="4"/>
  <c r="A729" i="4"/>
  <c r="A610" i="4"/>
  <c r="A54" i="4"/>
  <c r="A71" i="4"/>
  <c r="A105" i="4"/>
  <c r="A207" i="4"/>
  <c r="A156" i="4"/>
  <c r="A139" i="4"/>
  <c r="A122" i="4"/>
  <c r="A190" i="4"/>
  <c r="A241" i="4"/>
  <c r="A258" i="4"/>
  <c r="A173" i="4"/>
  <c r="A88" i="4"/>
  <c r="A224" i="4"/>
  <c r="C989" i="2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A88" i="3"/>
  <c r="D179" i="2"/>
  <c r="E181" i="2"/>
  <c r="E182" i="2"/>
  <c r="C173" i="2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D184" i="2"/>
  <c r="D183" i="2"/>
  <c r="D182" i="2"/>
  <c r="E186" i="2"/>
  <c r="E179" i="2"/>
  <c r="D186" i="2"/>
  <c r="D185" i="2"/>
  <c r="E184" i="2"/>
  <c r="E185" i="2"/>
  <c r="E183" i="2"/>
  <c r="D181" i="2"/>
  <c r="C1027" i="2"/>
  <c r="D161" i="2"/>
  <c r="D158" i="2"/>
  <c r="E160" i="2"/>
  <c r="D160" i="2"/>
  <c r="E165" i="2"/>
  <c r="D165" i="2"/>
  <c r="E163" i="2"/>
  <c r="E164" i="2"/>
  <c r="C152" i="2"/>
  <c r="D164" i="2"/>
  <c r="D163" i="2"/>
  <c r="E162" i="2"/>
  <c r="D162" i="2"/>
  <c r="E161" i="2"/>
  <c r="E158" i="2"/>
  <c r="D48" i="2"/>
  <c r="C132" i="2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D114" i="2"/>
  <c r="D136" i="2"/>
  <c r="D92" i="2"/>
  <c r="D70" i="2"/>
  <c r="I40" i="1"/>
  <c r="C191" i="2"/>
  <c r="D155" i="4"/>
  <c r="F104" i="4"/>
  <c r="E138" i="4"/>
  <c r="M86" i="3"/>
  <c r="D660" i="4"/>
  <c r="O13" i="3"/>
  <c r="F240" i="4"/>
  <c r="F694" i="4"/>
  <c r="F576" i="4"/>
  <c r="P86" i="3"/>
  <c r="E206" i="4"/>
  <c r="F728" i="4"/>
  <c r="E121" i="4"/>
  <c r="J87" i="3"/>
  <c r="D745" i="4"/>
  <c r="E155" i="4"/>
  <c r="G9" i="3"/>
  <c r="E104" i="4"/>
  <c r="D206" i="4"/>
  <c r="N13" i="3"/>
  <c r="D728" i="4"/>
  <c r="F70" i="4"/>
  <c r="L87" i="3"/>
  <c r="K87" i="3"/>
  <c r="D121" i="4"/>
  <c r="E53" i="4"/>
  <c r="D87" i="4"/>
  <c r="E660" i="4"/>
  <c r="D609" i="4"/>
  <c r="E711" i="4"/>
  <c r="L12" i="3"/>
  <c r="F711" i="4"/>
  <c r="D189" i="4"/>
  <c r="D677" i="4"/>
  <c r="J13" i="3"/>
  <c r="N86" i="3"/>
  <c r="O12" i="3"/>
  <c r="H87" i="3"/>
  <c r="E70" i="4"/>
  <c r="D643" i="4"/>
  <c r="F206" i="4"/>
  <c r="D592" i="4"/>
  <c r="E592" i="4"/>
  <c r="E223" i="4"/>
  <c r="E745" i="4"/>
  <c r="F53" i="4"/>
  <c r="E677" i="4"/>
  <c r="E576" i="4"/>
  <c r="H10" i="3"/>
  <c r="D70" i="4"/>
  <c r="F762" i="4"/>
  <c r="M13" i="3"/>
  <c r="D237" i="4"/>
  <c r="F87" i="4"/>
  <c r="D711" i="4"/>
  <c r="C86" i="3"/>
  <c r="F592" i="4"/>
  <c r="P13" i="3"/>
  <c r="I87" i="3"/>
  <c r="F8" i="3"/>
  <c r="D138" i="4"/>
  <c r="D104" i="4"/>
  <c r="P12" i="3"/>
  <c r="F155" i="4"/>
  <c r="I11" i="3"/>
  <c r="C13" i="3"/>
  <c r="Q12" i="3"/>
  <c r="E728" i="4"/>
  <c r="D172" i="4"/>
  <c r="F660" i="4"/>
  <c r="J12" i="3"/>
  <c r="F189" i="4"/>
  <c r="E694" i="4"/>
  <c r="Q86" i="3"/>
  <c r="D626" i="4"/>
  <c r="E7" i="3"/>
  <c r="M12" i="3"/>
  <c r="D759" i="4"/>
  <c r="F172" i="4"/>
  <c r="F643" i="4"/>
  <c r="E609" i="4"/>
  <c r="D223" i="4"/>
  <c r="C12" i="3"/>
  <c r="E189" i="4"/>
  <c r="E172" i="4"/>
  <c r="E762" i="4"/>
  <c r="N12" i="3"/>
  <c r="E240" i="4"/>
  <c r="E626" i="4"/>
  <c r="D694" i="4"/>
  <c r="F626" i="4"/>
  <c r="O86" i="3"/>
  <c r="F745" i="4"/>
  <c r="F677" i="4"/>
  <c r="Q13" i="3"/>
  <c r="F609" i="4"/>
  <c r="F121" i="4"/>
  <c r="D240" i="4"/>
  <c r="F223" i="4"/>
  <c r="L13" i="3"/>
  <c r="D762" i="4"/>
  <c r="D53" i="4"/>
  <c r="F138" i="4"/>
  <c r="E643" i="4"/>
  <c r="D576" i="4"/>
  <c r="E87" i="4"/>
  <c r="A713" i="4" l="1"/>
  <c r="A611" i="4"/>
  <c r="A645" i="4"/>
  <c r="A696" i="4"/>
  <c r="A679" i="4"/>
  <c r="A594" i="4"/>
  <c r="A730" i="4"/>
  <c r="A781" i="4"/>
  <c r="A798" i="4"/>
  <c r="A764" i="4"/>
  <c r="A628" i="4"/>
  <c r="A662" i="4"/>
  <c r="A747" i="4"/>
  <c r="A106" i="4"/>
  <c r="A72" i="4"/>
  <c r="A191" i="4"/>
  <c r="A157" i="4"/>
  <c r="A89" i="4"/>
  <c r="A242" i="4"/>
  <c r="A140" i="4"/>
  <c r="A225" i="4"/>
  <c r="A174" i="4"/>
  <c r="A276" i="4"/>
  <c r="A259" i="4"/>
  <c r="A208" i="4"/>
  <c r="A55" i="4"/>
  <c r="A123" i="4"/>
  <c r="C1010" i="2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A89" i="3"/>
  <c r="D157" i="2"/>
  <c r="D204" i="2"/>
  <c r="D203" i="2"/>
  <c r="C194" i="2"/>
  <c r="E202" i="2"/>
  <c r="E207" i="2"/>
  <c r="D206" i="2"/>
  <c r="E205" i="2"/>
  <c r="D202" i="2"/>
  <c r="D207" i="2"/>
  <c r="D205" i="2"/>
  <c r="E204" i="2"/>
  <c r="E203" i="2"/>
  <c r="E200" i="2"/>
  <c r="D200" i="2"/>
  <c r="E206" i="2"/>
  <c r="C153" i="2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D135" i="2"/>
  <c r="C1048" i="2"/>
  <c r="D69" i="2"/>
  <c r="D91" i="2"/>
  <c r="D113" i="2"/>
  <c r="D178" i="2"/>
  <c r="I41" i="1"/>
  <c r="C212" i="2"/>
  <c r="D763" i="4"/>
  <c r="F780" i="4"/>
  <c r="D207" i="4"/>
  <c r="F105" i="4"/>
  <c r="E139" i="4"/>
  <c r="D255" i="4"/>
  <c r="M14" i="3"/>
  <c r="F54" i="4"/>
  <c r="F241" i="4"/>
  <c r="E224" i="4"/>
  <c r="F71" i="4"/>
  <c r="E88" i="4"/>
  <c r="G10" i="3"/>
  <c r="F746" i="4"/>
  <c r="I88" i="3"/>
  <c r="F661" i="4"/>
  <c r="L88" i="3"/>
  <c r="F593" i="4"/>
  <c r="E577" i="4"/>
  <c r="D122" i="4"/>
  <c r="D258" i="4"/>
  <c r="F258" i="4"/>
  <c r="F122" i="4"/>
  <c r="D695" i="4"/>
  <c r="E241" i="4"/>
  <c r="E8" i="3"/>
  <c r="F577" i="4"/>
  <c r="C87" i="3"/>
  <c r="F763" i="4"/>
  <c r="E644" i="4"/>
  <c r="E71" i="4"/>
  <c r="O14" i="3"/>
  <c r="D54" i="4"/>
  <c r="E593" i="4"/>
  <c r="D780" i="4"/>
  <c r="D173" i="4"/>
  <c r="E712" i="4"/>
  <c r="Q14" i="3"/>
  <c r="E156" i="4"/>
  <c r="D71" i="4"/>
  <c r="D661" i="4"/>
  <c r="E173" i="4"/>
  <c r="D777" i="4"/>
  <c r="F207" i="4"/>
  <c r="D156" i="4"/>
  <c r="E678" i="4"/>
  <c r="E746" i="4"/>
  <c r="E627" i="4"/>
  <c r="F678" i="4"/>
  <c r="F9" i="3"/>
  <c r="F173" i="4"/>
  <c r="N87" i="3"/>
  <c r="E207" i="4"/>
  <c r="D224" i="4"/>
  <c r="E258" i="4"/>
  <c r="F627" i="4"/>
  <c r="F610" i="4"/>
  <c r="H11" i="3"/>
  <c r="D610" i="4"/>
  <c r="D88" i="4"/>
  <c r="E780" i="4"/>
  <c r="J88" i="3"/>
  <c r="E729" i="4"/>
  <c r="E122" i="4"/>
  <c r="I12" i="3"/>
  <c r="E190" i="4"/>
  <c r="N14" i="3"/>
  <c r="E763" i="4"/>
  <c r="J14" i="3"/>
  <c r="I13" i="3"/>
  <c r="F695" i="4"/>
  <c r="C14" i="3"/>
  <c r="F729" i="4"/>
  <c r="D729" i="4"/>
  <c r="K88" i="3"/>
  <c r="D678" i="4"/>
  <c r="F156" i="4"/>
  <c r="P14" i="3"/>
  <c r="F88" i="4"/>
  <c r="E695" i="4"/>
  <c r="D105" i="4"/>
  <c r="D190" i="4"/>
  <c r="E54" i="4"/>
  <c r="D139" i="4"/>
  <c r="P87" i="3"/>
  <c r="F139" i="4"/>
  <c r="M87" i="3"/>
  <c r="F712" i="4"/>
  <c r="E610" i="4"/>
  <c r="F224" i="4"/>
  <c r="D746" i="4"/>
  <c r="L14" i="3"/>
  <c r="Q87" i="3"/>
  <c r="H88" i="3"/>
  <c r="O87" i="3"/>
  <c r="D712" i="4"/>
  <c r="D577" i="4"/>
  <c r="F644" i="4"/>
  <c r="F190" i="4"/>
  <c r="E661" i="4"/>
  <c r="D644" i="4"/>
  <c r="D627" i="4"/>
  <c r="D593" i="4"/>
  <c r="D241" i="4"/>
  <c r="A731" i="4" l="1"/>
  <c r="A663" i="4"/>
  <c r="A799" i="4"/>
  <c r="A816" i="4"/>
  <c r="A834" i="4" s="1"/>
  <c r="A595" i="4"/>
  <c r="A646" i="4"/>
  <c r="A748" i="4"/>
  <c r="A697" i="4"/>
  <c r="A782" i="4"/>
  <c r="A680" i="4"/>
  <c r="A612" i="4"/>
  <c r="A765" i="4"/>
  <c r="A714" i="4"/>
  <c r="A629" i="4"/>
  <c r="A175" i="4"/>
  <c r="A192" i="4"/>
  <c r="A209" i="4"/>
  <c r="A243" i="4"/>
  <c r="A124" i="4"/>
  <c r="A90" i="4"/>
  <c r="A226" i="4"/>
  <c r="A73" i="4"/>
  <c r="A260" i="4"/>
  <c r="A141" i="4"/>
  <c r="A158" i="4"/>
  <c r="A277" i="4"/>
  <c r="A294" i="4"/>
  <c r="A107" i="4"/>
  <c r="C1031" i="2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A90" i="3"/>
  <c r="D112" i="2"/>
  <c r="D156" i="2"/>
  <c r="C1069" i="2"/>
  <c r="D177" i="2"/>
  <c r="D134" i="2"/>
  <c r="D226" i="2"/>
  <c r="D225" i="2"/>
  <c r="E224" i="2"/>
  <c r="C215" i="2"/>
  <c r="E228" i="2"/>
  <c r="D228" i="2"/>
  <c r="D227" i="2"/>
  <c r="E227" i="2"/>
  <c r="E221" i="2"/>
  <c r="E226" i="2"/>
  <c r="D221" i="2"/>
  <c r="E223" i="2"/>
  <c r="E225" i="2"/>
  <c r="D223" i="2"/>
  <c r="D224" i="2"/>
  <c r="D90" i="2"/>
  <c r="C195" i="2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D199" i="2"/>
  <c r="I42" i="1"/>
  <c r="C233" i="2"/>
  <c r="F276" i="4"/>
  <c r="E781" i="4"/>
  <c r="N88" i="3"/>
  <c r="Q15" i="3"/>
  <c r="F208" i="4"/>
  <c r="H89" i="3"/>
  <c r="D140" i="4"/>
  <c r="D242" i="4"/>
  <c r="E611" i="4"/>
  <c r="N15" i="3"/>
  <c r="E9" i="3"/>
  <c r="C88" i="3"/>
  <c r="K89" i="3"/>
  <c r="Q88" i="3"/>
  <c r="D798" i="4"/>
  <c r="H12" i="3"/>
  <c r="D730" i="4"/>
  <c r="F798" i="4"/>
  <c r="E764" i="4"/>
  <c r="F730" i="4"/>
  <c r="D273" i="4"/>
  <c r="F55" i="4"/>
  <c r="F628" i="4"/>
  <c r="D696" i="4"/>
  <c r="F140" i="4"/>
  <c r="D764" i="4"/>
  <c r="D594" i="4"/>
  <c r="D106" i="4"/>
  <c r="F174" i="4"/>
  <c r="G11" i="3"/>
  <c r="D208" i="4"/>
  <c r="D611" i="4"/>
  <c r="M89" i="3"/>
  <c r="E594" i="4"/>
  <c r="E645" i="4"/>
  <c r="D662" i="4"/>
  <c r="E208" i="4"/>
  <c r="F106" i="4"/>
  <c r="D123" i="4"/>
  <c r="F10" i="3"/>
  <c r="D679" i="4"/>
  <c r="F713" i="4"/>
  <c r="E713" i="4"/>
  <c r="E191" i="4"/>
  <c r="M88" i="3"/>
  <c r="E157" i="4"/>
  <c r="D628" i="4"/>
  <c r="E276" i="4"/>
  <c r="D55" i="4"/>
  <c r="E242" i="4"/>
  <c r="F781" i="4"/>
  <c r="O15" i="3"/>
  <c r="F191" i="4"/>
  <c r="D276" i="4"/>
  <c r="D72" i="4"/>
  <c r="F764" i="4"/>
  <c r="F259" i="4"/>
  <c r="F157" i="4"/>
  <c r="E834" i="4"/>
  <c r="E72" i="4"/>
  <c r="J15" i="3"/>
  <c r="E140" i="4"/>
  <c r="I89" i="3"/>
  <c r="E679" i="4"/>
  <c r="F747" i="4"/>
  <c r="D174" i="4"/>
  <c r="D89" i="4"/>
  <c r="D713" i="4"/>
  <c r="L89" i="3"/>
  <c r="D191" i="4"/>
  <c r="D157" i="4"/>
  <c r="F242" i="4"/>
  <c r="E123" i="4"/>
  <c r="F834" i="4"/>
  <c r="L15" i="3"/>
  <c r="E730" i="4"/>
  <c r="F679" i="4"/>
  <c r="D795" i="4"/>
  <c r="M15" i="3"/>
  <c r="E225" i="4"/>
  <c r="E696" i="4"/>
  <c r="E106" i="4"/>
  <c r="E798" i="4"/>
  <c r="P88" i="3"/>
  <c r="D834" i="4"/>
  <c r="F662" i="4"/>
  <c r="E628" i="4"/>
  <c r="E747" i="4"/>
  <c r="D259" i="4"/>
  <c r="D747" i="4"/>
  <c r="F594" i="4"/>
  <c r="E55" i="4"/>
  <c r="J89" i="3"/>
  <c r="F123" i="4"/>
  <c r="E89" i="4"/>
  <c r="H13" i="3"/>
  <c r="F89" i="4"/>
  <c r="P15" i="3"/>
  <c r="F225" i="4"/>
  <c r="E174" i="4"/>
  <c r="F645" i="4"/>
  <c r="D225" i="4"/>
  <c r="F72" i="4"/>
  <c r="F696" i="4"/>
  <c r="D781" i="4"/>
  <c r="I14" i="3"/>
  <c r="E259" i="4"/>
  <c r="E662" i="4"/>
  <c r="O88" i="3"/>
  <c r="D645" i="4"/>
  <c r="C15" i="3"/>
  <c r="F611" i="4"/>
  <c r="D831" i="4"/>
  <c r="A852" i="4" l="1"/>
  <c r="A835" i="4"/>
  <c r="A732" i="4"/>
  <c r="A681" i="4"/>
  <c r="A749" i="4"/>
  <c r="A817" i="4"/>
  <c r="A698" i="4"/>
  <c r="A715" i="4"/>
  <c r="A647" i="4"/>
  <c r="A766" i="4"/>
  <c r="A613" i="4"/>
  <c r="A664" i="4"/>
  <c r="A630" i="4"/>
  <c r="A783" i="4"/>
  <c r="A800" i="4"/>
  <c r="A159" i="4"/>
  <c r="A125" i="4"/>
  <c r="A193" i="4"/>
  <c r="A278" i="4"/>
  <c r="A210" i="4"/>
  <c r="A227" i="4"/>
  <c r="A176" i="4"/>
  <c r="A142" i="4"/>
  <c r="A295" i="4"/>
  <c r="A312" i="4"/>
  <c r="A91" i="4"/>
  <c r="A261" i="4"/>
  <c r="A108" i="4"/>
  <c r="A244" i="4"/>
  <c r="C1052" i="2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A91" i="3"/>
  <c r="C216" i="2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E247" i="2"/>
  <c r="E246" i="2"/>
  <c r="D246" i="2"/>
  <c r="D245" i="2"/>
  <c r="C236" i="2"/>
  <c r="E244" i="2"/>
  <c r="D247" i="2"/>
  <c r="E242" i="2"/>
  <c r="D242" i="2"/>
  <c r="D244" i="2"/>
  <c r="E249" i="2"/>
  <c r="E248" i="2"/>
  <c r="D249" i="2"/>
  <c r="D248" i="2"/>
  <c r="E245" i="2"/>
  <c r="C1090" i="2"/>
  <c r="D198" i="2"/>
  <c r="D155" i="2"/>
  <c r="D133" i="2"/>
  <c r="D220" i="2"/>
  <c r="D176" i="2"/>
  <c r="D111" i="2"/>
  <c r="I43" i="1"/>
  <c r="C254" i="2"/>
  <c r="E852" i="4"/>
  <c r="D714" i="4"/>
  <c r="E629" i="4"/>
  <c r="D799" i="4"/>
  <c r="E714" i="4"/>
  <c r="F124" i="4"/>
  <c r="D226" i="4"/>
  <c r="F835" i="4"/>
  <c r="F277" i="4"/>
  <c r="E782" i="4"/>
  <c r="F748" i="4"/>
  <c r="F243" i="4"/>
  <c r="D849" i="4"/>
  <c r="F612" i="4"/>
  <c r="E731" i="4"/>
  <c r="H14" i="3"/>
  <c r="F816" i="4"/>
  <c r="D629" i="4"/>
  <c r="E107" i="4"/>
  <c r="D73" i="4"/>
  <c r="K90" i="3"/>
  <c r="F697" i="4"/>
  <c r="E799" i="4"/>
  <c r="E680" i="4"/>
  <c r="G12" i="3"/>
  <c r="E294" i="4"/>
  <c r="D124" i="4"/>
  <c r="D782" i="4"/>
  <c r="D209" i="4"/>
  <c r="D243" i="4"/>
  <c r="F175" i="4"/>
  <c r="P89" i="3"/>
  <c r="E175" i="4"/>
  <c r="E243" i="4"/>
  <c r="Q89" i="3"/>
  <c r="F158" i="4"/>
  <c r="E646" i="4"/>
  <c r="F629" i="4"/>
  <c r="E595" i="4"/>
  <c r="F765" i="4"/>
  <c r="H90" i="3"/>
  <c r="F107" i="4"/>
  <c r="E158" i="4"/>
  <c r="D291" i="4"/>
  <c r="F192" i="4"/>
  <c r="N16" i="3"/>
  <c r="N89" i="3"/>
  <c r="E192" i="4"/>
  <c r="D260" i="4"/>
  <c r="F260" i="4"/>
  <c r="L16" i="3"/>
  <c r="E141" i="4"/>
  <c r="E226" i="4"/>
  <c r="D765" i="4"/>
  <c r="D175" i="4"/>
  <c r="D663" i="4"/>
  <c r="M16" i="3"/>
  <c r="O16" i="3"/>
  <c r="D813" i="4"/>
  <c r="E765" i="4"/>
  <c r="F595" i="4"/>
  <c r="D697" i="4"/>
  <c r="E73" i="4"/>
  <c r="D852" i="4"/>
  <c r="E260" i="4"/>
  <c r="E277" i="4"/>
  <c r="D107" i="4"/>
  <c r="D277" i="4"/>
  <c r="E816" i="4"/>
  <c r="F731" i="4"/>
  <c r="F209" i="4"/>
  <c r="F226" i="4"/>
  <c r="D294" i="4"/>
  <c r="F73" i="4"/>
  <c r="F799" i="4"/>
  <c r="F646" i="4"/>
  <c r="F663" i="4"/>
  <c r="F782" i="4"/>
  <c r="D748" i="4"/>
  <c r="F852" i="4"/>
  <c r="D595" i="4"/>
  <c r="O89" i="3"/>
  <c r="E124" i="4"/>
  <c r="D141" i="4"/>
  <c r="E10" i="3"/>
  <c r="E663" i="4"/>
  <c r="D816" i="4"/>
  <c r="D90" i="4"/>
  <c r="E835" i="4"/>
  <c r="F90" i="4"/>
  <c r="G13" i="3"/>
  <c r="D680" i="4"/>
  <c r="F294" i="4"/>
  <c r="F11" i="3"/>
  <c r="F680" i="4"/>
  <c r="P16" i="3"/>
  <c r="C16" i="3"/>
  <c r="C89" i="3"/>
  <c r="D731" i="4"/>
  <c r="F141" i="4"/>
  <c r="I15" i="3"/>
  <c r="Q16" i="3"/>
  <c r="M90" i="3"/>
  <c r="E748" i="4"/>
  <c r="D612" i="4"/>
  <c r="E697" i="4"/>
  <c r="E209" i="4"/>
  <c r="D646" i="4"/>
  <c r="J90" i="3"/>
  <c r="F714" i="4"/>
  <c r="D158" i="4"/>
  <c r="L90" i="3"/>
  <c r="D835" i="4"/>
  <c r="E612" i="4"/>
  <c r="D192" i="4"/>
  <c r="J16" i="3"/>
  <c r="E90" i="4"/>
  <c r="I90" i="3"/>
  <c r="A836" i="4" l="1"/>
  <c r="A853" i="4"/>
  <c r="A870" i="4"/>
  <c r="A750" i="4"/>
  <c r="A784" i="4"/>
  <c r="A716" i="4"/>
  <c r="A631" i="4"/>
  <c r="A699" i="4"/>
  <c r="A767" i="4"/>
  <c r="A733" i="4"/>
  <c r="A801" i="4"/>
  <c r="A648" i="4"/>
  <c r="A818" i="4"/>
  <c r="A682" i="4"/>
  <c r="A665" i="4"/>
  <c r="A126" i="4"/>
  <c r="A143" i="4"/>
  <c r="A211" i="4"/>
  <c r="A177" i="4"/>
  <c r="A279" i="4"/>
  <c r="A245" i="4"/>
  <c r="A109" i="4"/>
  <c r="A296" i="4"/>
  <c r="A194" i="4"/>
  <c r="A160" i="4"/>
  <c r="A330" i="4"/>
  <c r="A313" i="4"/>
  <c r="A262" i="4"/>
  <c r="A228" i="4"/>
  <c r="C1073" i="2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A92" i="3"/>
  <c r="D132" i="2"/>
  <c r="C1111" i="2"/>
  <c r="D154" i="2"/>
  <c r="D197" i="2"/>
  <c r="D219" i="2"/>
  <c r="D269" i="2"/>
  <c r="D268" i="2"/>
  <c r="E263" i="2"/>
  <c r="E267" i="2"/>
  <c r="D263" i="2"/>
  <c r="E265" i="2"/>
  <c r="E269" i="2"/>
  <c r="E268" i="2"/>
  <c r="C257" i="2"/>
  <c r="D267" i="2"/>
  <c r="E266" i="2"/>
  <c r="D265" i="2"/>
  <c r="D266" i="2"/>
  <c r="E270" i="2"/>
  <c r="D270" i="2"/>
  <c r="D241" i="2"/>
  <c r="C237" i="2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D175" i="2"/>
  <c r="I44" i="1"/>
  <c r="C275" i="2"/>
  <c r="E783" i="4"/>
  <c r="D817" i="4"/>
  <c r="I16" i="3"/>
  <c r="F613" i="4"/>
  <c r="F698" i="4"/>
  <c r="D664" i="4"/>
  <c r="P90" i="3"/>
  <c r="E800" i="4"/>
  <c r="E261" i="4"/>
  <c r="F766" i="4"/>
  <c r="I91" i="3"/>
  <c r="F227" i="4"/>
  <c r="E715" i="4"/>
  <c r="Q91" i="3"/>
  <c r="F800" i="4"/>
  <c r="J91" i="3"/>
  <c r="H91" i="3"/>
  <c r="F193" i="4"/>
  <c r="E125" i="4"/>
  <c r="N17" i="3"/>
  <c r="H15" i="3"/>
  <c r="Q17" i="3"/>
  <c r="C17" i="3"/>
  <c r="F210" i="4"/>
  <c r="F244" i="4"/>
  <c r="F312" i="4"/>
  <c r="E312" i="4"/>
  <c r="D613" i="4"/>
  <c r="D142" i="4"/>
  <c r="D278" i="4"/>
  <c r="M91" i="3"/>
  <c r="E193" i="4"/>
  <c r="D800" i="4"/>
  <c r="E698" i="4"/>
  <c r="F817" i="4"/>
  <c r="D210" i="4"/>
  <c r="E817" i="4"/>
  <c r="E108" i="4"/>
  <c r="F278" i="4"/>
  <c r="D176" i="4"/>
  <c r="E853" i="4"/>
  <c r="D749" i="4"/>
  <c r="E870" i="4"/>
  <c r="F647" i="4"/>
  <c r="F125" i="4"/>
  <c r="E11" i="3"/>
  <c r="D698" i="4"/>
  <c r="E244" i="4"/>
  <c r="E278" i="4"/>
  <c r="F159" i="4"/>
  <c r="D647" i="4"/>
  <c r="O90" i="3"/>
  <c r="E664" i="4"/>
  <c r="F13" i="3"/>
  <c r="D681" i="4"/>
  <c r="D783" i="4"/>
  <c r="D836" i="4"/>
  <c r="D193" i="4"/>
  <c r="F108" i="4"/>
  <c r="L17" i="3"/>
  <c r="L91" i="3"/>
  <c r="D853" i="4"/>
  <c r="F681" i="4"/>
  <c r="G14" i="3"/>
  <c r="F630" i="4"/>
  <c r="F853" i="4"/>
  <c r="E227" i="4"/>
  <c r="D244" i="4"/>
  <c r="F142" i="4"/>
  <c r="F261" i="4"/>
  <c r="N90" i="3"/>
  <c r="D715" i="4"/>
  <c r="F749" i="4"/>
  <c r="D867" i="4"/>
  <c r="E159" i="4"/>
  <c r="D732" i="4"/>
  <c r="D227" i="4"/>
  <c r="E142" i="4"/>
  <c r="E91" i="4"/>
  <c r="F870" i="4"/>
  <c r="F176" i="4"/>
  <c r="F295" i="4"/>
  <c r="D159" i="4"/>
  <c r="M17" i="3"/>
  <c r="F836" i="4"/>
  <c r="E647" i="4"/>
  <c r="E295" i="4"/>
  <c r="C90" i="3"/>
  <c r="D261" i="4"/>
  <c r="F783" i="4"/>
  <c r="E630" i="4"/>
  <c r="J17" i="3"/>
  <c r="E749" i="4"/>
  <c r="F91" i="4"/>
  <c r="P17" i="3"/>
  <c r="Q90" i="3"/>
  <c r="D766" i="4"/>
  <c r="D125" i="4"/>
  <c r="E210" i="4"/>
  <c r="D295" i="4"/>
  <c r="E836" i="4"/>
  <c r="E766" i="4"/>
  <c r="K91" i="3"/>
  <c r="F12" i="3"/>
  <c r="D108" i="4"/>
  <c r="E681" i="4"/>
  <c r="E176" i="4"/>
  <c r="F664" i="4"/>
  <c r="D630" i="4"/>
  <c r="E732" i="4"/>
  <c r="F715" i="4"/>
  <c r="F732" i="4"/>
  <c r="O17" i="3"/>
  <c r="E613" i="4"/>
  <c r="D870" i="4"/>
  <c r="D91" i="4"/>
  <c r="D309" i="4"/>
  <c r="D312" i="4"/>
  <c r="A871" i="4" l="1"/>
  <c r="A888" i="4"/>
  <c r="A854" i="4"/>
  <c r="A837" i="4"/>
  <c r="A683" i="4"/>
  <c r="A768" i="4"/>
  <c r="A751" i="4"/>
  <c r="A734" i="4"/>
  <c r="A785" i="4"/>
  <c r="A819" i="4"/>
  <c r="A649" i="4"/>
  <c r="A717" i="4"/>
  <c r="A802" i="4"/>
  <c r="A700" i="4"/>
  <c r="A666" i="4"/>
  <c r="A212" i="4"/>
  <c r="A195" i="4"/>
  <c r="A297" i="4"/>
  <c r="A229" i="4"/>
  <c r="A161" i="4"/>
  <c r="A144" i="4"/>
  <c r="A348" i="4"/>
  <c r="A331" i="4"/>
  <c r="A280" i="4"/>
  <c r="A263" i="4"/>
  <c r="A246" i="4"/>
  <c r="A127" i="4"/>
  <c r="A314" i="4"/>
  <c r="A178" i="4"/>
  <c r="C1094" i="2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A93" i="3"/>
  <c r="D240" i="2"/>
  <c r="D153" i="2"/>
  <c r="C1132" i="2"/>
  <c r="D218" i="2"/>
  <c r="C296" i="2"/>
  <c r="C317" i="2" s="1"/>
  <c r="E290" i="2"/>
  <c r="D284" i="2"/>
  <c r="E286" i="2"/>
  <c r="E289" i="2"/>
  <c r="D286" i="2"/>
  <c r="D289" i="2"/>
  <c r="E291" i="2"/>
  <c r="E284" i="2"/>
  <c r="D291" i="2"/>
  <c r="E288" i="2"/>
  <c r="D290" i="2"/>
  <c r="D288" i="2"/>
  <c r="C278" i="2"/>
  <c r="E287" i="2"/>
  <c r="D287" i="2"/>
  <c r="D196" i="2"/>
  <c r="C258" i="2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D174" i="2"/>
  <c r="D262" i="2"/>
  <c r="I45" i="1"/>
  <c r="I46" i="1" s="1"/>
  <c r="I47" i="1" s="1"/>
  <c r="I48" i="1" s="1"/>
  <c r="I49" i="1" s="1"/>
  <c r="I50" i="1" s="1"/>
  <c r="I51" i="1" s="1"/>
  <c r="E837" i="4"/>
  <c r="D126" i="4"/>
  <c r="F279" i="4"/>
  <c r="E682" i="4"/>
  <c r="E818" i="4"/>
  <c r="D211" i="4"/>
  <c r="F699" i="4"/>
  <c r="E126" i="4"/>
  <c r="F716" i="4"/>
  <c r="F682" i="4"/>
  <c r="N18" i="3"/>
  <c r="F665" i="4"/>
  <c r="F767" i="4"/>
  <c r="F126" i="4"/>
  <c r="E160" i="4"/>
  <c r="D750" i="4"/>
  <c r="E228" i="4"/>
  <c r="D784" i="4"/>
  <c r="D279" i="4"/>
  <c r="E279" i="4"/>
  <c r="K92" i="3"/>
  <c r="Q18" i="3"/>
  <c r="E665" i="4"/>
  <c r="N91" i="3"/>
  <c r="E262" i="4"/>
  <c r="H92" i="3"/>
  <c r="E296" i="4"/>
  <c r="D245" i="4"/>
  <c r="C91" i="3"/>
  <c r="E854" i="4"/>
  <c r="P91" i="3"/>
  <c r="D194" i="4"/>
  <c r="I92" i="3"/>
  <c r="F14" i="3"/>
  <c r="E733" i="4"/>
  <c r="E871" i="4"/>
  <c r="E109" i="4"/>
  <c r="E888" i="4"/>
  <c r="D631" i="4"/>
  <c r="E245" i="4"/>
  <c r="I17" i="3"/>
  <c r="F837" i="4"/>
  <c r="D313" i="4"/>
  <c r="F177" i="4"/>
  <c r="E12" i="3"/>
  <c r="F211" i="4"/>
  <c r="O18" i="3"/>
  <c r="E784" i="4"/>
  <c r="F160" i="4"/>
  <c r="F228" i="4"/>
  <c r="D733" i="4"/>
  <c r="D177" i="4"/>
  <c r="F143" i="4"/>
  <c r="D801" i="4"/>
  <c r="E767" i="4"/>
  <c r="M18" i="3"/>
  <c r="F784" i="4"/>
  <c r="F750" i="4"/>
  <c r="E313" i="4"/>
  <c r="Q92" i="3"/>
  <c r="E801" i="4"/>
  <c r="D160" i="4"/>
  <c r="F631" i="4"/>
  <c r="F801" i="4"/>
  <c r="J92" i="3"/>
  <c r="F854" i="4"/>
  <c r="D296" i="4"/>
  <c r="F330" i="4"/>
  <c r="E143" i="4"/>
  <c r="F648" i="4"/>
  <c r="D888" i="4"/>
  <c r="J18" i="3"/>
  <c r="D818" i="4"/>
  <c r="D228" i="4"/>
  <c r="D109" i="4"/>
  <c r="P18" i="3"/>
  <c r="F733" i="4"/>
  <c r="M92" i="3"/>
  <c r="D767" i="4"/>
  <c r="C18" i="3"/>
  <c r="D885" i="4"/>
  <c r="D327" i="4"/>
  <c r="E13" i="3"/>
  <c r="L18" i="3"/>
  <c r="L92" i="3"/>
  <c r="E750" i="4"/>
  <c r="F262" i="4"/>
  <c r="G15" i="3"/>
  <c r="D665" i="4"/>
  <c r="F245" i="4"/>
  <c r="F296" i="4"/>
  <c r="F871" i="4"/>
  <c r="E211" i="4"/>
  <c r="D871" i="4"/>
  <c r="F888" i="4"/>
  <c r="H16" i="3"/>
  <c r="F194" i="4"/>
  <c r="D143" i="4"/>
  <c r="E631" i="4"/>
  <c r="E194" i="4"/>
  <c r="E716" i="4"/>
  <c r="D330" i="4"/>
  <c r="D837" i="4"/>
  <c r="D716" i="4"/>
  <c r="D699" i="4"/>
  <c r="D682" i="4"/>
  <c r="E699" i="4"/>
  <c r="F818" i="4"/>
  <c r="D648" i="4"/>
  <c r="E330" i="4"/>
  <c r="D854" i="4"/>
  <c r="D262" i="4"/>
  <c r="F313" i="4"/>
  <c r="F109" i="4"/>
  <c r="E177" i="4"/>
  <c r="O91" i="3"/>
  <c r="E648" i="4"/>
  <c r="A838" i="4" l="1"/>
  <c r="A906" i="4"/>
  <c r="A889" i="4"/>
  <c r="A855" i="4"/>
  <c r="A872" i="4"/>
  <c r="A786" i="4"/>
  <c r="A735" i="4"/>
  <c r="A769" i="4"/>
  <c r="A820" i="4"/>
  <c r="A803" i="4"/>
  <c r="A701" i="4"/>
  <c r="A684" i="4"/>
  <c r="A667" i="4"/>
  <c r="A718" i="4"/>
  <c r="A752" i="4"/>
  <c r="A281" i="4"/>
  <c r="A196" i="4"/>
  <c r="A298" i="4"/>
  <c r="A332" i="4"/>
  <c r="A162" i="4"/>
  <c r="A366" i="4"/>
  <c r="A349" i="4"/>
  <c r="A179" i="4"/>
  <c r="A213" i="4"/>
  <c r="A264" i="4"/>
  <c r="A247" i="4"/>
  <c r="A315" i="4"/>
  <c r="A230" i="4"/>
  <c r="A145" i="4"/>
  <c r="C1115" i="2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A94" i="3"/>
  <c r="D333" i="2"/>
  <c r="D332" i="2"/>
  <c r="E332" i="2"/>
  <c r="D326" i="2"/>
  <c r="E331" i="2"/>
  <c r="C320" i="2"/>
  <c r="E328" i="2"/>
  <c r="D331" i="2"/>
  <c r="D328" i="2"/>
  <c r="E330" i="2"/>
  <c r="D330" i="2"/>
  <c r="D329" i="2"/>
  <c r="E329" i="2"/>
  <c r="E326" i="2"/>
  <c r="E333" i="2"/>
  <c r="D195" i="2"/>
  <c r="C1153" i="2"/>
  <c r="D217" i="2"/>
  <c r="D283" i="2"/>
  <c r="D261" i="2"/>
  <c r="D305" i="2"/>
  <c r="E307" i="2"/>
  <c r="D312" i="2"/>
  <c r="D311" i="2"/>
  <c r="E310" i="2"/>
  <c r="D308" i="2"/>
  <c r="C299" i="2"/>
  <c r="E305" i="2"/>
  <c r="D307" i="2"/>
  <c r="D309" i="2"/>
  <c r="E312" i="2"/>
  <c r="D310" i="2"/>
  <c r="E311" i="2"/>
  <c r="E309" i="2"/>
  <c r="E308" i="2"/>
  <c r="C279" i="2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D239" i="2"/>
  <c r="C338" i="2"/>
  <c r="E263" i="4"/>
  <c r="D280" i="4"/>
  <c r="F15" i="3"/>
  <c r="L19" i="3"/>
  <c r="D144" i="4"/>
  <c r="F785" i="4"/>
  <c r="F768" i="4"/>
  <c r="E246" i="4"/>
  <c r="D666" i="4"/>
  <c r="E161" i="4"/>
  <c r="F872" i="4"/>
  <c r="D212" i="4"/>
  <c r="C92" i="3"/>
  <c r="E212" i="4"/>
  <c r="D178" i="4"/>
  <c r="E889" i="4"/>
  <c r="Q20" i="3"/>
  <c r="E717" i="4"/>
  <c r="F297" i="4"/>
  <c r="O92" i="3"/>
  <c r="E229" i="4"/>
  <c r="D903" i="4"/>
  <c r="C20" i="3"/>
  <c r="E683" i="4"/>
  <c r="F666" i="4"/>
  <c r="F212" i="4"/>
  <c r="E700" i="4"/>
  <c r="G16" i="3"/>
  <c r="D683" i="4"/>
  <c r="E666" i="4"/>
  <c r="P92" i="3"/>
  <c r="E649" i="4"/>
  <c r="D127" i="4"/>
  <c r="F751" i="4"/>
  <c r="E314" i="4"/>
  <c r="E785" i="4"/>
  <c r="E348" i="4"/>
  <c r="D649" i="4"/>
  <c r="F802" i="4"/>
  <c r="F127" i="4"/>
  <c r="D768" i="4"/>
  <c r="D751" i="4"/>
  <c r="M19" i="3"/>
  <c r="D161" i="4"/>
  <c r="F855" i="4"/>
  <c r="E819" i="4"/>
  <c r="L20" i="3"/>
  <c r="D785" i="4"/>
  <c r="D263" i="4"/>
  <c r="F161" i="4"/>
  <c r="F246" i="4"/>
  <c r="D819" i="4"/>
  <c r="K93" i="3"/>
  <c r="D331" i="4"/>
  <c r="L93" i="3"/>
  <c r="D195" i="4"/>
  <c r="D906" i="4"/>
  <c r="D297" i="4"/>
  <c r="D345" i="4"/>
  <c r="F906" i="4"/>
  <c r="F178" i="4"/>
  <c r="D700" i="4"/>
  <c r="J20" i="3"/>
  <c r="E838" i="4"/>
  <c r="F280" i="4"/>
  <c r="E768" i="4"/>
  <c r="F314" i="4"/>
  <c r="F331" i="4"/>
  <c r="F649" i="4"/>
  <c r="E734" i="4"/>
  <c r="D717" i="4"/>
  <c r="D889" i="4"/>
  <c r="O19" i="3"/>
  <c r="O20" i="3"/>
  <c r="E331" i="4"/>
  <c r="F229" i="4"/>
  <c r="C19" i="3"/>
  <c r="I18" i="3"/>
  <c r="E127" i="4"/>
  <c r="E195" i="4"/>
  <c r="N20" i="3"/>
  <c r="E872" i="4"/>
  <c r="F734" i="4"/>
  <c r="D734" i="4"/>
  <c r="I93" i="3"/>
  <c r="E280" i="4"/>
  <c r="J19" i="3"/>
  <c r="O93" i="3"/>
  <c r="J93" i="3"/>
  <c r="F838" i="4"/>
  <c r="E144" i="4"/>
  <c r="F700" i="4"/>
  <c r="D246" i="4"/>
  <c r="F683" i="4"/>
  <c r="E802" i="4"/>
  <c r="D348" i="4"/>
  <c r="H17" i="3"/>
  <c r="M93" i="3"/>
  <c r="F348" i="4"/>
  <c r="F263" i="4"/>
  <c r="Q19" i="3"/>
  <c r="E14" i="3"/>
  <c r="F889" i="4"/>
  <c r="D855" i="4"/>
  <c r="E855" i="4"/>
  <c r="P19" i="3"/>
  <c r="E297" i="4"/>
  <c r="N92" i="3"/>
  <c r="F195" i="4"/>
  <c r="D229" i="4"/>
  <c r="F819" i="4"/>
  <c r="D838" i="4"/>
  <c r="P20" i="3"/>
  <c r="D802" i="4"/>
  <c r="E751" i="4"/>
  <c r="F717" i="4"/>
  <c r="E906" i="4"/>
  <c r="M20" i="3"/>
  <c r="E178" i="4"/>
  <c r="F144" i="4"/>
  <c r="D314" i="4"/>
  <c r="D872" i="4"/>
  <c r="N19" i="3"/>
  <c r="A873" i="4" l="1"/>
  <c r="A856" i="4"/>
  <c r="A924" i="4"/>
  <c r="A907" i="4"/>
  <c r="A890" i="4"/>
  <c r="A839" i="4"/>
  <c r="A804" i="4"/>
  <c r="A753" i="4"/>
  <c r="A685" i="4"/>
  <c r="A787" i="4"/>
  <c r="A770" i="4"/>
  <c r="A719" i="4"/>
  <c r="A702" i="4"/>
  <c r="A821" i="4"/>
  <c r="A736" i="4"/>
  <c r="A163" i="4"/>
  <c r="A197" i="4"/>
  <c r="A214" i="4"/>
  <c r="A316" i="4"/>
  <c r="A180" i="4"/>
  <c r="A350" i="4"/>
  <c r="A384" i="4"/>
  <c r="A367" i="4"/>
  <c r="A282" i="4"/>
  <c r="A299" i="4"/>
  <c r="A248" i="4"/>
  <c r="A265" i="4"/>
  <c r="A333" i="4"/>
  <c r="A231" i="4"/>
  <c r="C1136" i="2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A95" i="3"/>
  <c r="D260" i="2"/>
  <c r="C1174" i="2"/>
  <c r="C341" i="2"/>
  <c r="E354" i="2"/>
  <c r="D354" i="2"/>
  <c r="E353" i="2"/>
  <c r="E347" i="2"/>
  <c r="D350" i="2"/>
  <c r="D349" i="2"/>
  <c r="D353" i="2"/>
  <c r="E352" i="2"/>
  <c r="D352" i="2"/>
  <c r="E350" i="2"/>
  <c r="D347" i="2"/>
  <c r="E351" i="2"/>
  <c r="D351" i="2"/>
  <c r="E349" i="2"/>
  <c r="C321" i="2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D304" i="2"/>
  <c r="D325" i="2"/>
  <c r="C300" i="2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D282" i="2"/>
  <c r="D238" i="2"/>
  <c r="C359" i="2"/>
  <c r="F213" i="4"/>
  <c r="E786" i="4"/>
  <c r="D839" i="4"/>
  <c r="L21" i="3"/>
  <c r="E907" i="4"/>
  <c r="D786" i="4"/>
  <c r="J94" i="3"/>
  <c r="E803" i="4"/>
  <c r="P95" i="3"/>
  <c r="D363" i="4"/>
  <c r="E196" i="4"/>
  <c r="D890" i="4"/>
  <c r="E145" i="4"/>
  <c r="K94" i="3"/>
  <c r="F856" i="4"/>
  <c r="F820" i="4"/>
  <c r="F701" i="4"/>
  <c r="F735" i="4"/>
  <c r="F196" i="4"/>
  <c r="M94" i="3"/>
  <c r="D298" i="4"/>
  <c r="E332" i="4"/>
  <c r="E213" i="4"/>
  <c r="F769" i="4"/>
  <c r="D735" i="4"/>
  <c r="E752" i="4"/>
  <c r="E769" i="4"/>
  <c r="F145" i="4"/>
  <c r="D196" i="4"/>
  <c r="F718" i="4"/>
  <c r="E701" i="4"/>
  <c r="C21" i="3"/>
  <c r="E839" i="4"/>
  <c r="F839" i="4"/>
  <c r="F366" i="4"/>
  <c r="F332" i="4"/>
  <c r="I19" i="3"/>
  <c r="D230" i="4"/>
  <c r="D315" i="4"/>
  <c r="Q95" i="3"/>
  <c r="P93" i="3"/>
  <c r="D162" i="4"/>
  <c r="O95" i="3"/>
  <c r="F298" i="4"/>
  <c r="D924" i="4"/>
  <c r="D213" i="4"/>
  <c r="I20" i="3"/>
  <c r="E856" i="4"/>
  <c r="H18" i="3"/>
  <c r="F907" i="4"/>
  <c r="E924" i="4"/>
  <c r="E366" i="4"/>
  <c r="F786" i="4"/>
  <c r="E162" i="4"/>
  <c r="D684" i="4"/>
  <c r="F667" i="4"/>
  <c r="E230" i="4"/>
  <c r="D349" i="4"/>
  <c r="D769" i="4"/>
  <c r="P21" i="3"/>
  <c r="D873" i="4"/>
  <c r="D247" i="4"/>
  <c r="N93" i="3"/>
  <c r="Q93" i="3"/>
  <c r="D667" i="4"/>
  <c r="N94" i="3"/>
  <c r="F924" i="4"/>
  <c r="F349" i="4"/>
  <c r="F684" i="4"/>
  <c r="E735" i="4"/>
  <c r="D145" i="4"/>
  <c r="C93" i="3"/>
  <c r="F16" i="3"/>
  <c r="E873" i="4"/>
  <c r="D856" i="4"/>
  <c r="F179" i="4"/>
  <c r="I94" i="3"/>
  <c r="E684" i="4"/>
  <c r="E315" i="4"/>
  <c r="E247" i="4"/>
  <c r="E820" i="4"/>
  <c r="E281" i="4"/>
  <c r="F230" i="4"/>
  <c r="E667" i="4"/>
  <c r="D803" i="4"/>
  <c r="E890" i="4"/>
  <c r="F752" i="4"/>
  <c r="D332" i="4"/>
  <c r="D718" i="4"/>
  <c r="J21" i="3"/>
  <c r="L94" i="3"/>
  <c r="F890" i="4"/>
  <c r="E179" i="4"/>
  <c r="D701" i="4"/>
  <c r="D907" i="4"/>
  <c r="D281" i="4"/>
  <c r="F247" i="4"/>
  <c r="M21" i="3"/>
  <c r="N21" i="3"/>
  <c r="G17" i="3"/>
  <c r="F803" i="4"/>
  <c r="D820" i="4"/>
  <c r="F873" i="4"/>
  <c r="E264" i="4"/>
  <c r="F162" i="4"/>
  <c r="O21" i="3"/>
  <c r="Q21" i="3"/>
  <c r="E349" i="4"/>
  <c r="D264" i="4"/>
  <c r="D366" i="4"/>
  <c r="F281" i="4"/>
  <c r="D752" i="4"/>
  <c r="D179" i="4"/>
  <c r="F264" i="4"/>
  <c r="E718" i="4"/>
  <c r="E298" i="4"/>
  <c r="D921" i="4"/>
  <c r="F315" i="4"/>
  <c r="A891" i="4" l="1"/>
  <c r="A857" i="4"/>
  <c r="A840" i="4"/>
  <c r="A908" i="4"/>
  <c r="A925" i="4"/>
  <c r="A942" i="4"/>
  <c r="A874" i="4"/>
  <c r="A822" i="4"/>
  <c r="A805" i="4"/>
  <c r="A720" i="4"/>
  <c r="A771" i="4"/>
  <c r="A754" i="4"/>
  <c r="A788" i="4"/>
  <c r="A703" i="4"/>
  <c r="A737" i="4"/>
  <c r="A266" i="4"/>
  <c r="A368" i="4"/>
  <c r="A283" i="4"/>
  <c r="A385" i="4"/>
  <c r="A402" i="4"/>
  <c r="A198" i="4"/>
  <c r="A334" i="4"/>
  <c r="A300" i="4"/>
  <c r="A215" i="4"/>
  <c r="A249" i="4"/>
  <c r="A181" i="4"/>
  <c r="A232" i="4"/>
  <c r="A317" i="4"/>
  <c r="A351" i="4"/>
  <c r="C1157" i="2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A96" i="3"/>
  <c r="D324" i="2"/>
  <c r="C1195" i="2"/>
  <c r="D303" i="2"/>
  <c r="D346" i="2"/>
  <c r="C342" i="2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D371" i="2"/>
  <c r="D375" i="2"/>
  <c r="E375" i="2"/>
  <c r="E368" i="2"/>
  <c r="D374" i="2"/>
  <c r="D370" i="2"/>
  <c r="E372" i="2"/>
  <c r="D372" i="2"/>
  <c r="E371" i="2"/>
  <c r="C362" i="2"/>
  <c r="E373" i="2"/>
  <c r="D368" i="2"/>
  <c r="E374" i="2"/>
  <c r="E370" i="2"/>
  <c r="D373" i="2"/>
  <c r="D281" i="2"/>
  <c r="D259" i="2"/>
  <c r="C380" i="2"/>
  <c r="F316" i="4"/>
  <c r="E384" i="4"/>
  <c r="E702" i="4"/>
  <c r="Q22" i="3"/>
  <c r="P94" i="3"/>
  <c r="F17" i="3"/>
  <c r="F367" i="4"/>
  <c r="F874" i="4"/>
  <c r="O94" i="3"/>
  <c r="E214" i="4"/>
  <c r="E736" i="4"/>
  <c r="F857" i="4"/>
  <c r="D702" i="4"/>
  <c r="F736" i="4"/>
  <c r="F163" i="4"/>
  <c r="F384" i="4"/>
  <c r="D163" i="4"/>
  <c r="D231" i="4"/>
  <c r="D367" i="4"/>
  <c r="E350" i="4"/>
  <c r="E265" i="4"/>
  <c r="P22" i="3"/>
  <c r="L22" i="3"/>
  <c r="E891" i="4"/>
  <c r="D197" i="4"/>
  <c r="D316" i="4"/>
  <c r="E367" i="4"/>
  <c r="D381" i="4"/>
  <c r="D770" i="4"/>
  <c r="F942" i="4"/>
  <c r="E840" i="4"/>
  <c r="E719" i="4"/>
  <c r="D753" i="4"/>
  <c r="E248" i="4"/>
  <c r="F282" i="4"/>
  <c r="O22" i="3"/>
  <c r="I21" i="3"/>
  <c r="D685" i="4"/>
  <c r="E163" i="4"/>
  <c r="D942" i="4"/>
  <c r="F350" i="4"/>
  <c r="F197" i="4"/>
  <c r="F248" i="4"/>
  <c r="E299" i="4"/>
  <c r="M22" i="3"/>
  <c r="J22" i="3"/>
  <c r="E874" i="4"/>
  <c r="L95" i="3"/>
  <c r="D333" i="4"/>
  <c r="F214" i="4"/>
  <c r="D840" i="4"/>
  <c r="D299" i="4"/>
  <c r="D180" i="4"/>
  <c r="D891" i="4"/>
  <c r="E925" i="4"/>
  <c r="E753" i="4"/>
  <c r="D265" i="4"/>
  <c r="D908" i="4"/>
  <c r="D857" i="4"/>
  <c r="E804" i="4"/>
  <c r="F753" i="4"/>
  <c r="F821" i="4"/>
  <c r="F180" i="4"/>
  <c r="F840" i="4"/>
  <c r="N95" i="3"/>
  <c r="D736" i="4"/>
  <c r="F719" i="4"/>
  <c r="F333" i="4"/>
  <c r="D214" i="4"/>
  <c r="D787" i="4"/>
  <c r="E316" i="4"/>
  <c r="E685" i="4"/>
  <c r="E857" i="4"/>
  <c r="E908" i="4"/>
  <c r="D804" i="4"/>
  <c r="N22" i="3"/>
  <c r="D939" i="4"/>
  <c r="F804" i="4"/>
  <c r="D350" i="4"/>
  <c r="F231" i="4"/>
  <c r="G18" i="3"/>
  <c r="E787" i="4"/>
  <c r="E821" i="4"/>
  <c r="D719" i="4"/>
  <c r="E942" i="4"/>
  <c r="F685" i="4"/>
  <c r="F702" i="4"/>
  <c r="Q94" i="3"/>
  <c r="E180" i="4"/>
  <c r="M95" i="3"/>
  <c r="C22" i="3"/>
  <c r="H20" i="3"/>
  <c r="D384" i="4"/>
  <c r="D248" i="4"/>
  <c r="E231" i="4"/>
  <c r="F299" i="4"/>
  <c r="J95" i="3"/>
  <c r="F891" i="4"/>
  <c r="D874" i="4"/>
  <c r="C94" i="3"/>
  <c r="F925" i="4"/>
  <c r="F908" i="4"/>
  <c r="E333" i="4"/>
  <c r="F787" i="4"/>
  <c r="K95" i="3"/>
  <c r="E197" i="4"/>
  <c r="H19" i="3"/>
  <c r="D282" i="4"/>
  <c r="E770" i="4"/>
  <c r="D821" i="4"/>
  <c r="F770" i="4"/>
  <c r="F265" i="4"/>
  <c r="E282" i="4"/>
  <c r="D925" i="4"/>
  <c r="A926" i="4" l="1"/>
  <c r="A841" i="4"/>
  <c r="A875" i="4"/>
  <c r="A960" i="4"/>
  <c r="A943" i="4"/>
  <c r="A909" i="4"/>
  <c r="A858" i="4"/>
  <c r="A892" i="4"/>
  <c r="A721" i="4"/>
  <c r="A806" i="4"/>
  <c r="A823" i="4"/>
  <c r="A789" i="4"/>
  <c r="A738" i="4"/>
  <c r="A755" i="4"/>
  <c r="A772" i="4"/>
  <c r="A403" i="4"/>
  <c r="A420" i="4"/>
  <c r="A386" i="4"/>
  <c r="A369" i="4"/>
  <c r="A352" i="4"/>
  <c r="A335" i="4"/>
  <c r="A233" i="4"/>
  <c r="A199" i="4"/>
  <c r="A301" i="4"/>
  <c r="A318" i="4"/>
  <c r="A250" i="4"/>
  <c r="A284" i="4"/>
  <c r="A216" i="4"/>
  <c r="A267" i="4"/>
  <c r="C1178" i="2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A97" i="3"/>
  <c r="D280" i="2"/>
  <c r="D345" i="2"/>
  <c r="C1216" i="2"/>
  <c r="D367" i="2"/>
  <c r="E392" i="2"/>
  <c r="E389" i="2"/>
  <c r="C383" i="2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D389" i="2"/>
  <c r="E391" i="2"/>
  <c r="E396" i="2"/>
  <c r="D396" i="2"/>
  <c r="E395" i="2"/>
  <c r="D395" i="2"/>
  <c r="E394" i="2"/>
  <c r="E393" i="2"/>
  <c r="D394" i="2"/>
  <c r="D393" i="2"/>
  <c r="D391" i="2"/>
  <c r="D392" i="2"/>
  <c r="C363" i="2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D302" i="2"/>
  <c r="D323" i="2"/>
  <c r="C401" i="2"/>
  <c r="E181" i="4"/>
  <c r="F805" i="4"/>
  <c r="D754" i="4"/>
  <c r="F875" i="4"/>
  <c r="E283" i="4"/>
  <c r="G19" i="3"/>
  <c r="E909" i="4"/>
  <c r="E892" i="4"/>
  <c r="D841" i="4"/>
  <c r="F703" i="4"/>
  <c r="F926" i="4"/>
  <c r="F720" i="4"/>
  <c r="E737" i="4"/>
  <c r="D788" i="4"/>
  <c r="F909" i="4"/>
  <c r="D385" i="4"/>
  <c r="E232" i="4"/>
  <c r="F960" i="4"/>
  <c r="E266" i="4"/>
  <c r="M23" i="3"/>
  <c r="D909" i="4"/>
  <c r="D960" i="4"/>
  <c r="D926" i="4"/>
  <c r="D249" i="4"/>
  <c r="D215" i="4"/>
  <c r="D805" i="4"/>
  <c r="F283" i="4"/>
  <c r="C23" i="3"/>
  <c r="E385" i="4"/>
  <c r="E334" i="4"/>
  <c r="F18" i="3"/>
  <c r="D892" i="4"/>
  <c r="I22" i="3"/>
  <c r="C95" i="3"/>
  <c r="D334" i="4"/>
  <c r="F368" i="4"/>
  <c r="F841" i="4"/>
  <c r="E368" i="4"/>
  <c r="E720" i="4"/>
  <c r="D402" i="4"/>
  <c r="E943" i="4"/>
  <c r="F943" i="4"/>
  <c r="F858" i="4"/>
  <c r="F754" i="4"/>
  <c r="F317" i="4"/>
  <c r="O96" i="3"/>
  <c r="K96" i="3"/>
  <c r="F892" i="4"/>
  <c r="F788" i="4"/>
  <c r="E841" i="4"/>
  <c r="E858" i="4"/>
  <c r="J23" i="3"/>
  <c r="E771" i="4"/>
  <c r="Q23" i="3"/>
  <c r="D943" i="4"/>
  <c r="F385" i="4"/>
  <c r="E317" i="4"/>
  <c r="E703" i="4"/>
  <c r="D317" i="4"/>
  <c r="O23" i="3"/>
  <c r="D283" i="4"/>
  <c r="D858" i="4"/>
  <c r="E926" i="4"/>
  <c r="D351" i="4"/>
  <c r="F822" i="4"/>
  <c r="J96" i="3"/>
  <c r="D181" i="4"/>
  <c r="E402" i="4"/>
  <c r="E960" i="4"/>
  <c r="F737" i="4"/>
  <c r="E754" i="4"/>
  <c r="F402" i="4"/>
  <c r="E215" i="4"/>
  <c r="E822" i="4"/>
  <c r="F198" i="4"/>
  <c r="H21" i="3"/>
  <c r="D957" i="4"/>
  <c r="D737" i="4"/>
  <c r="E300" i="4"/>
  <c r="E875" i="4"/>
  <c r="F181" i="4"/>
  <c r="M96" i="3"/>
  <c r="D822" i="4"/>
  <c r="E198" i="4"/>
  <c r="D720" i="4"/>
  <c r="D266" i="4"/>
  <c r="D198" i="4"/>
  <c r="D399" i="4"/>
  <c r="E805" i="4"/>
  <c r="L23" i="3"/>
  <c r="D300" i="4"/>
  <c r="E351" i="4"/>
  <c r="F215" i="4"/>
  <c r="D368" i="4"/>
  <c r="F351" i="4"/>
  <c r="N23" i="3"/>
  <c r="F771" i="4"/>
  <c r="F249" i="4"/>
  <c r="D703" i="4"/>
  <c r="F266" i="4"/>
  <c r="D771" i="4"/>
  <c r="F300" i="4"/>
  <c r="F232" i="4"/>
  <c r="D875" i="4"/>
  <c r="D232" i="4"/>
  <c r="G20" i="3"/>
  <c r="E788" i="4"/>
  <c r="L96" i="3"/>
  <c r="E249" i="4"/>
  <c r="P23" i="3"/>
  <c r="F334" i="4"/>
  <c r="N96" i="3"/>
  <c r="A961" i="4" l="1"/>
  <c r="A978" i="4"/>
  <c r="A893" i="4"/>
  <c r="A859" i="4"/>
  <c r="A910" i="4"/>
  <c r="A944" i="4"/>
  <c r="A876" i="4"/>
  <c r="A842" i="4"/>
  <c r="A927" i="4"/>
  <c r="A756" i="4"/>
  <c r="A773" i="4"/>
  <c r="A790" i="4"/>
  <c r="A824" i="4"/>
  <c r="A739" i="4"/>
  <c r="A807" i="4"/>
  <c r="A285" i="4"/>
  <c r="A336" i="4"/>
  <c r="A353" i="4"/>
  <c r="A421" i="4"/>
  <c r="A438" i="4"/>
  <c r="A268" i="4"/>
  <c r="A319" i="4"/>
  <c r="A217" i="4"/>
  <c r="A251" i="4"/>
  <c r="A370" i="4"/>
  <c r="A387" i="4"/>
  <c r="A234" i="4"/>
  <c r="A302" i="4"/>
  <c r="A404" i="4"/>
  <c r="C1199" i="2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A98" i="3"/>
  <c r="D301" i="2"/>
  <c r="C1237" i="2"/>
  <c r="D388" i="2"/>
  <c r="E410" i="2"/>
  <c r="D414" i="2"/>
  <c r="D410" i="2"/>
  <c r="E412" i="2"/>
  <c r="D413" i="2"/>
  <c r="D412" i="2"/>
  <c r="C404" i="2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D417" i="2"/>
  <c r="E414" i="2"/>
  <c r="E417" i="2"/>
  <c r="E416" i="2"/>
  <c r="D416" i="2"/>
  <c r="E415" i="2"/>
  <c r="D415" i="2"/>
  <c r="E413" i="2"/>
  <c r="D344" i="2"/>
  <c r="D366" i="2"/>
  <c r="C422" i="2"/>
  <c r="M24" i="3"/>
  <c r="E927" i="4"/>
  <c r="E267" i="4"/>
  <c r="F789" i="4"/>
  <c r="D876" i="4"/>
  <c r="D216" i="4"/>
  <c r="E944" i="4"/>
  <c r="D806" i="4"/>
  <c r="Q24" i="3"/>
  <c r="D975" i="4"/>
  <c r="F233" i="4"/>
  <c r="D961" i="4"/>
  <c r="N97" i="3"/>
  <c r="D403" i="4"/>
  <c r="F318" i="4"/>
  <c r="E978" i="4"/>
  <c r="D233" i="4"/>
  <c r="E250" i="4"/>
  <c r="O97" i="3"/>
  <c r="D417" i="4"/>
  <c r="L97" i="3"/>
  <c r="E352" i="4"/>
  <c r="F250" i="4"/>
  <c r="E403" i="4"/>
  <c r="C96" i="3"/>
  <c r="F284" i="4"/>
  <c r="F859" i="4"/>
  <c r="D755" i="4"/>
  <c r="F216" i="4"/>
  <c r="E420" i="4"/>
  <c r="E386" i="4"/>
  <c r="H22" i="3"/>
  <c r="K97" i="3"/>
  <c r="D250" i="4"/>
  <c r="E755" i="4"/>
  <c r="E772" i="4"/>
  <c r="D267" i="4"/>
  <c r="E335" i="4"/>
  <c r="D199" i="4"/>
  <c r="F927" i="4"/>
  <c r="F755" i="4"/>
  <c r="F944" i="4"/>
  <c r="E842" i="4"/>
  <c r="F806" i="4"/>
  <c r="D893" i="4"/>
  <c r="E859" i="4"/>
  <c r="F19" i="3"/>
  <c r="D301" i="4"/>
  <c r="E806" i="4"/>
  <c r="E199" i="4"/>
  <c r="D823" i="4"/>
  <c r="F352" i="4"/>
  <c r="F403" i="4"/>
  <c r="E893" i="4"/>
  <c r="F893" i="4"/>
  <c r="F961" i="4"/>
  <c r="D944" i="4"/>
  <c r="F721" i="4"/>
  <c r="Q96" i="3"/>
  <c r="D369" i="4"/>
  <c r="J97" i="3"/>
  <c r="F823" i="4"/>
  <c r="F267" i="4"/>
  <c r="F420" i="4"/>
  <c r="F842" i="4"/>
  <c r="P96" i="3"/>
  <c r="M97" i="3"/>
  <c r="N24" i="3"/>
  <c r="D721" i="4"/>
  <c r="F738" i="4"/>
  <c r="F369" i="4"/>
  <c r="E738" i="4"/>
  <c r="D789" i="4"/>
  <c r="E369" i="4"/>
  <c r="D927" i="4"/>
  <c r="E233" i="4"/>
  <c r="E721" i="4"/>
  <c r="E823" i="4"/>
  <c r="D842" i="4"/>
  <c r="D772" i="4"/>
  <c r="E910" i="4"/>
  <c r="E789" i="4"/>
  <c r="C24" i="3"/>
  <c r="D352" i="4"/>
  <c r="I23" i="3"/>
  <c r="D284" i="4"/>
  <c r="E318" i="4"/>
  <c r="F386" i="4"/>
  <c r="D978" i="4"/>
  <c r="O24" i="3"/>
  <c r="F910" i="4"/>
  <c r="D335" i="4"/>
  <c r="E216" i="4"/>
  <c r="E961" i="4"/>
  <c r="F335" i="4"/>
  <c r="E301" i="4"/>
  <c r="D910" i="4"/>
  <c r="F301" i="4"/>
  <c r="F876" i="4"/>
  <c r="G21" i="3"/>
  <c r="E876" i="4"/>
  <c r="D859" i="4"/>
  <c r="L24" i="3"/>
  <c r="F199" i="4"/>
  <c r="E284" i="4"/>
  <c r="P24" i="3"/>
  <c r="D738" i="4"/>
  <c r="D318" i="4"/>
  <c r="D420" i="4"/>
  <c r="J24" i="3"/>
  <c r="F772" i="4"/>
  <c r="D386" i="4"/>
  <c r="F978" i="4"/>
  <c r="A843" i="4" l="1"/>
  <c r="A928" i="4"/>
  <c r="A945" i="4"/>
  <c r="A911" i="4"/>
  <c r="A877" i="4"/>
  <c r="A860" i="4"/>
  <c r="A894" i="4"/>
  <c r="A996" i="4"/>
  <c r="A979" i="4"/>
  <c r="A962" i="4"/>
  <c r="A808" i="4"/>
  <c r="A791" i="4"/>
  <c r="A774" i="4"/>
  <c r="A825" i="4"/>
  <c r="A757" i="4"/>
  <c r="A354" i="4"/>
  <c r="A337" i="4"/>
  <c r="A235" i="4"/>
  <c r="A388" i="4"/>
  <c r="A439" i="4"/>
  <c r="A456" i="4"/>
  <c r="A371" i="4"/>
  <c r="A422" i="4"/>
  <c r="A286" i="4"/>
  <c r="A269" i="4"/>
  <c r="A405" i="4"/>
  <c r="A320" i="4"/>
  <c r="A303" i="4"/>
  <c r="A252" i="4"/>
  <c r="C1220" i="2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A99" i="3"/>
  <c r="D365" i="2"/>
  <c r="D409" i="2"/>
  <c r="C1258" i="2"/>
  <c r="D387" i="2"/>
  <c r="E433" i="2"/>
  <c r="D436" i="2"/>
  <c r="D435" i="2"/>
  <c r="D434" i="2"/>
  <c r="E434" i="2"/>
  <c r="E437" i="2"/>
  <c r="D437" i="2"/>
  <c r="E438" i="2"/>
  <c r="E436" i="2"/>
  <c r="E435" i="2"/>
  <c r="E431" i="2"/>
  <c r="D431" i="2"/>
  <c r="C425" i="2"/>
  <c r="D433" i="2"/>
  <c r="D438" i="2"/>
  <c r="C443" i="2"/>
  <c r="C25" i="3"/>
  <c r="H23" i="3"/>
  <c r="F234" i="4"/>
  <c r="F807" i="4"/>
  <c r="D302" i="4"/>
  <c r="J25" i="3"/>
  <c r="F877" i="4"/>
  <c r="O25" i="3"/>
  <c r="F824" i="4"/>
  <c r="E370" i="4"/>
  <c r="E739" i="4"/>
  <c r="E438" i="4"/>
  <c r="C97" i="3"/>
  <c r="F860" i="4"/>
  <c r="D843" i="4"/>
  <c r="F962" i="4"/>
  <c r="L98" i="3"/>
  <c r="I24" i="3"/>
  <c r="D894" i="4"/>
  <c r="E962" i="4"/>
  <c r="Q97" i="3"/>
  <c r="E302" i="4"/>
  <c r="N98" i="3"/>
  <c r="D996" i="4"/>
  <c r="G22" i="3"/>
  <c r="D319" i="4"/>
  <c r="D285" i="4"/>
  <c r="E807" i="4"/>
  <c r="E268" i="4"/>
  <c r="J98" i="3"/>
  <c r="E404" i="4"/>
  <c r="E877" i="4"/>
  <c r="D404" i="4"/>
  <c r="E894" i="4"/>
  <c r="E996" i="4"/>
  <c r="D807" i="4"/>
  <c r="F217" i="4"/>
  <c r="E945" i="4"/>
  <c r="N25" i="3"/>
  <c r="D217" i="4"/>
  <c r="F790" i="4"/>
  <c r="E387" i="4"/>
  <c r="F773" i="4"/>
  <c r="E217" i="4"/>
  <c r="D251" i="4"/>
  <c r="D979" i="4"/>
  <c r="F945" i="4"/>
  <c r="D739" i="4"/>
  <c r="F251" i="4"/>
  <c r="F996" i="4"/>
  <c r="E911" i="4"/>
  <c r="F739" i="4"/>
  <c r="P25" i="3"/>
  <c r="F319" i="4"/>
  <c r="E860" i="4"/>
  <c r="E824" i="4"/>
  <c r="D945" i="4"/>
  <c r="K98" i="3"/>
  <c r="D234" i="4"/>
  <c r="E285" i="4"/>
  <c r="L25" i="3"/>
  <c r="D773" i="4"/>
  <c r="D438" i="4"/>
  <c r="F421" i="4"/>
  <c r="F268" i="4"/>
  <c r="D993" i="4"/>
  <c r="D824" i="4"/>
  <c r="F404" i="4"/>
  <c r="D435" i="4"/>
  <c r="F285" i="4"/>
  <c r="E928" i="4"/>
  <c r="D790" i="4"/>
  <c r="E251" i="4"/>
  <c r="F911" i="4"/>
  <c r="D353" i="4"/>
  <c r="F438" i="4"/>
  <c r="D911" i="4"/>
  <c r="F843" i="4"/>
  <c r="E790" i="4"/>
  <c r="D268" i="4"/>
  <c r="E353" i="4"/>
  <c r="D387" i="4"/>
  <c r="D860" i="4"/>
  <c r="E336" i="4"/>
  <c r="F928" i="4"/>
  <c r="E756" i="4"/>
  <c r="F353" i="4"/>
  <c r="E319" i="4"/>
  <c r="F302" i="4"/>
  <c r="M98" i="3"/>
  <c r="F387" i="4"/>
  <c r="D421" i="4"/>
  <c r="F979" i="4"/>
  <c r="D928" i="4"/>
  <c r="E421" i="4"/>
  <c r="M25" i="3"/>
  <c r="P97" i="3"/>
  <c r="E234" i="4"/>
  <c r="D877" i="4"/>
  <c r="D962" i="4"/>
  <c r="F894" i="4"/>
  <c r="D756" i="4"/>
  <c r="F756" i="4"/>
  <c r="D336" i="4"/>
  <c r="D370" i="4"/>
  <c r="F336" i="4"/>
  <c r="E979" i="4"/>
  <c r="E773" i="4"/>
  <c r="E843" i="4"/>
  <c r="Q25" i="3"/>
  <c r="F370" i="4"/>
  <c r="A980" i="4" l="1"/>
  <c r="A895" i="4"/>
  <c r="A912" i="4"/>
  <c r="A861" i="4"/>
  <c r="A878" i="4"/>
  <c r="A929" i="4"/>
  <c r="A963" i="4"/>
  <c r="A997" i="4"/>
  <c r="A1014" i="4"/>
  <c r="A946" i="4"/>
  <c r="A844" i="4"/>
  <c r="A775" i="4"/>
  <c r="A809" i="4"/>
  <c r="A826" i="4"/>
  <c r="A792" i="4"/>
  <c r="A287" i="4"/>
  <c r="A338" i="4"/>
  <c r="A457" i="4"/>
  <c r="A474" i="4"/>
  <c r="A440" i="4"/>
  <c r="A423" i="4"/>
  <c r="A372" i="4"/>
  <c r="A389" i="4"/>
  <c r="A406" i="4"/>
  <c r="A253" i="4"/>
  <c r="A304" i="4"/>
  <c r="A270" i="4"/>
  <c r="A355" i="4"/>
  <c r="A321" i="4"/>
  <c r="C1241" i="2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A100" i="3"/>
  <c r="C426" i="2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D386" i="2"/>
  <c r="C1279" i="2"/>
  <c r="E457" i="2"/>
  <c r="E456" i="2"/>
  <c r="D456" i="2"/>
  <c r="E455" i="2"/>
  <c r="E458" i="2"/>
  <c r="E459" i="2"/>
  <c r="E452" i="2"/>
  <c r="D452" i="2"/>
  <c r="D459" i="2"/>
  <c r="E454" i="2"/>
  <c r="D454" i="2"/>
  <c r="D458" i="2"/>
  <c r="D455" i="2"/>
  <c r="C446" i="2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D457" i="2"/>
  <c r="D408" i="2"/>
  <c r="D430" i="2"/>
  <c r="C464" i="2"/>
  <c r="F269" i="4"/>
  <c r="D757" i="4"/>
  <c r="E774" i="4"/>
  <c r="E371" i="4"/>
  <c r="L26" i="3"/>
  <c r="F439" i="4"/>
  <c r="E252" i="4"/>
  <c r="D303" i="4"/>
  <c r="F791" i="4"/>
  <c r="F963" i="4"/>
  <c r="D861" i="4"/>
  <c r="D388" i="4"/>
  <c r="E422" i="4"/>
  <c r="D354" i="4"/>
  <c r="D456" i="4"/>
  <c r="K99" i="3"/>
  <c r="Q98" i="3"/>
  <c r="D320" i="4"/>
  <c r="E997" i="4"/>
  <c r="E980" i="4"/>
  <c r="D912" i="4"/>
  <c r="E269" i="4"/>
  <c r="O98" i="3"/>
  <c r="F354" i="4"/>
  <c r="F303" i="4"/>
  <c r="E439" i="4"/>
  <c r="N99" i="3"/>
  <c r="D439" i="4"/>
  <c r="D929" i="4"/>
  <c r="D286" i="4"/>
  <c r="E235" i="4"/>
  <c r="F774" i="4"/>
  <c r="D371" i="4"/>
  <c r="D844" i="4"/>
  <c r="O26" i="3"/>
  <c r="F757" i="4"/>
  <c r="F895" i="4"/>
  <c r="E388" i="4"/>
  <c r="P26" i="3"/>
  <c r="D269" i="4"/>
  <c r="E456" i="4"/>
  <c r="P98" i="3"/>
  <c r="E825" i="4"/>
  <c r="E337" i="4"/>
  <c r="D808" i="4"/>
  <c r="F235" i="4"/>
  <c r="E405" i="4"/>
  <c r="E861" i="4"/>
  <c r="F337" i="4"/>
  <c r="E791" i="4"/>
  <c r="M99" i="3"/>
  <c r="F929" i="4"/>
  <c r="Q26" i="3"/>
  <c r="D980" i="4"/>
  <c r="E286" i="4"/>
  <c r="F997" i="4"/>
  <c r="F456" i="4"/>
  <c r="F1014" i="4"/>
  <c r="F861" i="4"/>
  <c r="D405" i="4"/>
  <c r="F405" i="4"/>
  <c r="M26" i="3"/>
  <c r="E757" i="4"/>
  <c r="J26" i="3"/>
  <c r="D422" i="4"/>
  <c r="F946" i="4"/>
  <c r="E895" i="4"/>
  <c r="D774" i="4"/>
  <c r="G23" i="3"/>
  <c r="D453" i="4"/>
  <c r="E929" i="4"/>
  <c r="D878" i="4"/>
  <c r="D1014" i="4"/>
  <c r="E963" i="4"/>
  <c r="F912" i="4"/>
  <c r="D825" i="4"/>
  <c r="E878" i="4"/>
  <c r="F808" i="4"/>
  <c r="F320" i="4"/>
  <c r="D997" i="4"/>
  <c r="F980" i="4"/>
  <c r="E946" i="4"/>
  <c r="F286" i="4"/>
  <c r="N26" i="3"/>
  <c r="F825" i="4"/>
  <c r="D252" i="4"/>
  <c r="D337" i="4"/>
  <c r="D946" i="4"/>
  <c r="E844" i="4"/>
  <c r="D235" i="4"/>
  <c r="E912" i="4"/>
  <c r="E1014" i="4"/>
  <c r="F252" i="4"/>
  <c r="I25" i="3"/>
  <c r="E354" i="4"/>
  <c r="D895" i="4"/>
  <c r="D963" i="4"/>
  <c r="L99" i="3"/>
  <c r="E808" i="4"/>
  <c r="H24" i="3"/>
  <c r="D791" i="4"/>
  <c r="D1011" i="4"/>
  <c r="C98" i="3"/>
  <c r="C26" i="3"/>
  <c r="E320" i="4"/>
  <c r="J99" i="3"/>
  <c r="F371" i="4"/>
  <c r="F878" i="4"/>
  <c r="F422" i="4"/>
  <c r="F388" i="4"/>
  <c r="E303" i="4"/>
  <c r="F844" i="4"/>
  <c r="A845" i="4" l="1"/>
  <c r="A947" i="4"/>
  <c r="A1032" i="4"/>
  <c r="A1015" i="4"/>
  <c r="A998" i="4"/>
  <c r="A964" i="4"/>
  <c r="A930" i="4"/>
  <c r="A896" i="4"/>
  <c r="A879" i="4"/>
  <c r="A862" i="4"/>
  <c r="A913" i="4"/>
  <c r="A981" i="4"/>
  <c r="A827" i="4"/>
  <c r="A810" i="4"/>
  <c r="A793" i="4"/>
  <c r="A458" i="4"/>
  <c r="A271" i="4"/>
  <c r="A407" i="4"/>
  <c r="A288" i="4"/>
  <c r="A390" i="4"/>
  <c r="A339" i="4"/>
  <c r="A373" i="4"/>
  <c r="A475" i="4"/>
  <c r="A492" i="4"/>
  <c r="A356" i="4"/>
  <c r="A424" i="4"/>
  <c r="A322" i="4"/>
  <c r="A441" i="4"/>
  <c r="A305" i="4"/>
  <c r="C1262" i="2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A101" i="3"/>
  <c r="D429" i="2"/>
  <c r="D407" i="2"/>
  <c r="C1300" i="2"/>
  <c r="D451" i="2"/>
  <c r="D479" i="2"/>
  <c r="D478" i="2"/>
  <c r="D477" i="2"/>
  <c r="E477" i="2"/>
  <c r="D480" i="2"/>
  <c r="E476" i="2"/>
  <c r="E473" i="2"/>
  <c r="D476" i="2"/>
  <c r="D473" i="2"/>
  <c r="C467" i="2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E475" i="2"/>
  <c r="D475" i="2"/>
  <c r="E479" i="2"/>
  <c r="E480" i="2"/>
  <c r="E478" i="2"/>
  <c r="C485" i="2"/>
  <c r="F1032" i="4"/>
  <c r="N27" i="3"/>
  <c r="M27" i="3"/>
  <c r="D406" i="4"/>
  <c r="I26" i="3"/>
  <c r="F792" i="4"/>
  <c r="E998" i="4"/>
  <c r="D457" i="4"/>
  <c r="N100" i="3"/>
  <c r="D372" i="4"/>
  <c r="C99" i="3"/>
  <c r="F253" i="4"/>
  <c r="F809" i="4"/>
  <c r="E440" i="4"/>
  <c r="E775" i="4"/>
  <c r="D270" i="4"/>
  <c r="F474" i="4"/>
  <c r="F440" i="4"/>
  <c r="D287" i="4"/>
  <c r="F406" i="4"/>
  <c r="F845" i="4"/>
  <c r="F964" i="4"/>
  <c r="D896" i="4"/>
  <c r="F1015" i="4"/>
  <c r="E809" i="4"/>
  <c r="F457" i="4"/>
  <c r="F913" i="4"/>
  <c r="D253" i="4"/>
  <c r="D930" i="4"/>
  <c r="D304" i="4"/>
  <c r="O99" i="3"/>
  <c r="D775" i="4"/>
  <c r="E964" i="4"/>
  <c r="D879" i="4"/>
  <c r="D338" i="4"/>
  <c r="E1015" i="4"/>
  <c r="D1015" i="4"/>
  <c r="D1029" i="4"/>
  <c r="D440" i="4"/>
  <c r="E372" i="4"/>
  <c r="P27" i="3"/>
  <c r="O27" i="3"/>
  <c r="F826" i="4"/>
  <c r="E913" i="4"/>
  <c r="E270" i="4"/>
  <c r="F981" i="4"/>
  <c r="E845" i="4"/>
  <c r="G24" i="3"/>
  <c r="D964" i="4"/>
  <c r="E862" i="4"/>
  <c r="D423" i="4"/>
  <c r="L100" i="3"/>
  <c r="D913" i="4"/>
  <c r="F998" i="4"/>
  <c r="F879" i="4"/>
  <c r="E474" i="4"/>
  <c r="E287" i="4"/>
  <c r="E304" i="4"/>
  <c r="E930" i="4"/>
  <c r="H25" i="3"/>
  <c r="E1032" i="4"/>
  <c r="D809" i="4"/>
  <c r="E423" i="4"/>
  <c r="D826" i="4"/>
  <c r="D321" i="4"/>
  <c r="L27" i="3"/>
  <c r="Q99" i="3"/>
  <c r="F355" i="4"/>
  <c r="E826" i="4"/>
  <c r="F896" i="4"/>
  <c r="F270" i="4"/>
  <c r="D981" i="4"/>
  <c r="E355" i="4"/>
  <c r="D471" i="4"/>
  <c r="F287" i="4"/>
  <c r="F423" i="4"/>
  <c r="E321" i="4"/>
  <c r="E253" i="4"/>
  <c r="P99" i="3"/>
  <c r="E406" i="4"/>
  <c r="E947" i="4"/>
  <c r="D792" i="4"/>
  <c r="D947" i="4"/>
  <c r="D862" i="4"/>
  <c r="E896" i="4"/>
  <c r="F930" i="4"/>
  <c r="F304" i="4"/>
  <c r="C27" i="3"/>
  <c r="J27" i="3"/>
  <c r="F862" i="4"/>
  <c r="E792" i="4"/>
  <c r="F372" i="4"/>
  <c r="Q27" i="3"/>
  <c r="F389" i="4"/>
  <c r="E338" i="4"/>
  <c r="E389" i="4"/>
  <c r="J100" i="3"/>
  <c r="E879" i="4"/>
  <c r="F947" i="4"/>
  <c r="F775" i="4"/>
  <c r="M100" i="3"/>
  <c r="D998" i="4"/>
  <c r="F321" i="4"/>
  <c r="D355" i="4"/>
  <c r="F338" i="4"/>
  <c r="D1032" i="4"/>
  <c r="D389" i="4"/>
  <c r="E457" i="4"/>
  <c r="D474" i="4"/>
  <c r="D845" i="4"/>
  <c r="E981" i="4"/>
  <c r="K100" i="3"/>
  <c r="A982" i="4" l="1"/>
  <c r="A863" i="4"/>
  <c r="A880" i="4"/>
  <c r="A931" i="4"/>
  <c r="A999" i="4"/>
  <c r="A1016" i="4"/>
  <c r="A948" i="4"/>
  <c r="A914" i="4"/>
  <c r="A897" i="4"/>
  <c r="A965" i="4"/>
  <c r="A1033" i="4"/>
  <c r="A1050" i="4"/>
  <c r="A846" i="4"/>
  <c r="A828" i="4"/>
  <c r="A811" i="4"/>
  <c r="A340" i="4"/>
  <c r="A357" i="4"/>
  <c r="A391" i="4"/>
  <c r="A306" i="4"/>
  <c r="A374" i="4"/>
  <c r="A425" i="4"/>
  <c r="A510" i="4"/>
  <c r="A493" i="4"/>
  <c r="A289" i="4"/>
  <c r="A442" i="4"/>
  <c r="A408" i="4"/>
  <c r="A323" i="4"/>
  <c r="A476" i="4"/>
  <c r="A459" i="4"/>
  <c r="C1283" i="2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A102" i="3"/>
  <c r="D450" i="2"/>
  <c r="C1321" i="2"/>
  <c r="C1342" i="2" s="1"/>
  <c r="E500" i="2"/>
  <c r="E499" i="2"/>
  <c r="E494" i="2"/>
  <c r="D499" i="2"/>
  <c r="D494" i="2"/>
  <c r="E498" i="2"/>
  <c r="E496" i="2"/>
  <c r="E501" i="2"/>
  <c r="D496" i="2"/>
  <c r="D501" i="2"/>
  <c r="D500" i="2"/>
  <c r="E497" i="2"/>
  <c r="D498" i="2"/>
  <c r="D497" i="2"/>
  <c r="C488" i="2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D472" i="2"/>
  <c r="C506" i="2"/>
  <c r="E810" i="4"/>
  <c r="E999" i="4"/>
  <c r="I27" i="3"/>
  <c r="Q28" i="3"/>
  <c r="F458" i="4"/>
  <c r="E1016" i="4"/>
  <c r="E475" i="4"/>
  <c r="J101" i="3"/>
  <c r="L28" i="3"/>
  <c r="E424" i="4"/>
  <c r="F407" i="4"/>
  <c r="D999" i="4"/>
  <c r="D1016" i="4"/>
  <c r="F999" i="4"/>
  <c r="Q100" i="3"/>
  <c r="D880" i="4"/>
  <c r="D810" i="4"/>
  <c r="D271" i="4"/>
  <c r="F339" i="4"/>
  <c r="E846" i="4"/>
  <c r="E965" i="4"/>
  <c r="E407" i="4"/>
  <c r="D424" i="4"/>
  <c r="E1050" i="4"/>
  <c r="E373" i="4"/>
  <c r="O100" i="3"/>
  <c r="D288" i="4"/>
  <c r="D322" i="4"/>
  <c r="E356" i="4"/>
  <c r="E288" i="4"/>
  <c r="E897" i="4"/>
  <c r="F288" i="4"/>
  <c r="D475" i="4"/>
  <c r="O101" i="3"/>
  <c r="P28" i="3"/>
  <c r="F373" i="4"/>
  <c r="F322" i="4"/>
  <c r="O28" i="3"/>
  <c r="D931" i="4"/>
  <c r="D965" i="4"/>
  <c r="F492" i="4"/>
  <c r="F982" i="4"/>
  <c r="F863" i="4"/>
  <c r="F475" i="4"/>
  <c r="D489" i="4"/>
  <c r="E271" i="4"/>
  <c r="M101" i="3"/>
  <c r="D793" i="4"/>
  <c r="F965" i="4"/>
  <c r="F846" i="4"/>
  <c r="D1033" i="4"/>
  <c r="E458" i="4"/>
  <c r="D827" i="4"/>
  <c r="C28" i="3"/>
  <c r="D492" i="4"/>
  <c r="D305" i="4"/>
  <c r="F271" i="4"/>
  <c r="E880" i="4"/>
  <c r="E492" i="4"/>
  <c r="D897" i="4"/>
  <c r="D441" i="4"/>
  <c r="F914" i="4"/>
  <c r="F880" i="4"/>
  <c r="D846" i="4"/>
  <c r="D407" i="4"/>
  <c r="L101" i="3"/>
  <c r="D1050" i="4"/>
  <c r="F931" i="4"/>
  <c r="D1047" i="4"/>
  <c r="E914" i="4"/>
  <c r="E793" i="4"/>
  <c r="F948" i="4"/>
  <c r="E827" i="4"/>
  <c r="P100" i="3"/>
  <c r="H26" i="3"/>
  <c r="E931" i="4"/>
  <c r="F1050" i="4"/>
  <c r="E322" i="4"/>
  <c r="D982" i="4"/>
  <c r="D863" i="4"/>
  <c r="D914" i="4"/>
  <c r="C100" i="3"/>
  <c r="F356" i="4"/>
  <c r="E339" i="4"/>
  <c r="E441" i="4"/>
  <c r="N101" i="3"/>
  <c r="E1033" i="4"/>
  <c r="D458" i="4"/>
  <c r="E982" i="4"/>
  <c r="D390" i="4"/>
  <c r="F897" i="4"/>
  <c r="E948" i="4"/>
  <c r="F793" i="4"/>
  <c r="F1016" i="4"/>
  <c r="E863" i="4"/>
  <c r="K101" i="3"/>
  <c r="D339" i="4"/>
  <c r="F441" i="4"/>
  <c r="F305" i="4"/>
  <c r="E390" i="4"/>
  <c r="F390" i="4"/>
  <c r="F810" i="4"/>
  <c r="M28" i="3"/>
  <c r="F827" i="4"/>
  <c r="F1033" i="4"/>
  <c r="D373" i="4"/>
  <c r="J28" i="3"/>
  <c r="D356" i="4"/>
  <c r="F424" i="4"/>
  <c r="E305" i="4"/>
  <c r="D948" i="4"/>
  <c r="N28" i="3"/>
  <c r="A1068" i="4" l="1"/>
  <c r="A1051" i="4"/>
  <c r="A898" i="4"/>
  <c r="A1034" i="4"/>
  <c r="A966" i="4"/>
  <c r="A915" i="4"/>
  <c r="A949" i="4"/>
  <c r="A1017" i="4"/>
  <c r="A1000" i="4"/>
  <c r="A932" i="4"/>
  <c r="A881" i="4"/>
  <c r="A864" i="4"/>
  <c r="A847" i="4"/>
  <c r="A983" i="4"/>
  <c r="A829" i="4"/>
  <c r="A392" i="4"/>
  <c r="A375" i="4"/>
  <c r="A494" i="4"/>
  <c r="A409" i="4"/>
  <c r="A358" i="4"/>
  <c r="A307" i="4"/>
  <c r="A460" i="4"/>
  <c r="A477" i="4"/>
  <c r="A511" i="4"/>
  <c r="A426" i="4"/>
  <c r="A443" i="4"/>
  <c r="A324" i="4"/>
  <c r="A341" i="4"/>
  <c r="C1304" i="2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D522" i="2"/>
  <c r="E515" i="2"/>
  <c r="D515" i="2"/>
  <c r="D521" i="2"/>
  <c r="E520" i="2"/>
  <c r="E517" i="2"/>
  <c r="D520" i="2"/>
  <c r="E518" i="2"/>
  <c r="D517" i="2"/>
  <c r="C509" i="2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E522" i="2"/>
  <c r="E519" i="2"/>
  <c r="E521" i="2"/>
  <c r="D519" i="2"/>
  <c r="D518" i="2"/>
  <c r="D471" i="2"/>
  <c r="D493" i="2"/>
  <c r="C527" i="2"/>
  <c r="E915" i="4"/>
  <c r="D828" i="4"/>
  <c r="E340" i="4"/>
  <c r="D847" i="4"/>
  <c r="F459" i="4"/>
  <c r="E425" i="4"/>
  <c r="E306" i="4"/>
  <c r="E1000" i="4"/>
  <c r="E476" i="4"/>
  <c r="D289" i="4"/>
  <c r="H27" i="3"/>
  <c r="F493" i="4"/>
  <c r="D1065" i="4"/>
  <c r="O29" i="3"/>
  <c r="E966" i="4"/>
  <c r="C29" i="3"/>
  <c r="F391" i="4"/>
  <c r="D881" i="4"/>
  <c r="E442" i="4"/>
  <c r="E1068" i="4"/>
  <c r="D811" i="4"/>
  <c r="F915" i="4"/>
  <c r="F966" i="4"/>
  <c r="F847" i="4"/>
  <c r="M102" i="3"/>
  <c r="F289" i="4"/>
  <c r="D1000" i="4"/>
  <c r="C101" i="3"/>
  <c r="F1000" i="4"/>
  <c r="F323" i="4"/>
  <c r="M29" i="3"/>
  <c r="D983" i="4"/>
  <c r="P101" i="3"/>
  <c r="F1068" i="4"/>
  <c r="E949" i="4"/>
  <c r="F357" i="4"/>
  <c r="E881" i="4"/>
  <c r="D1017" i="4"/>
  <c r="L102" i="3"/>
  <c r="D340" i="4"/>
  <c r="D391" i="4"/>
  <c r="E1017" i="4"/>
  <c r="D306" i="4"/>
  <c r="D1051" i="4"/>
  <c r="D357" i="4"/>
  <c r="D966" i="4"/>
  <c r="F442" i="4"/>
  <c r="F811" i="4"/>
  <c r="F1017" i="4"/>
  <c r="D493" i="4"/>
  <c r="E289" i="4"/>
  <c r="F425" i="4"/>
  <c r="D915" i="4"/>
  <c r="F898" i="4"/>
  <c r="D408" i="4"/>
  <c r="Q29" i="3"/>
  <c r="D323" i="4"/>
  <c r="F864" i="4"/>
  <c r="D459" i="4"/>
  <c r="F340" i="4"/>
  <c r="D510" i="4"/>
  <c r="P29" i="3"/>
  <c r="F932" i="4"/>
  <c r="D507" i="4"/>
  <c r="F949" i="4"/>
  <c r="J29" i="3"/>
  <c r="K102" i="3"/>
  <c r="F828" i="4"/>
  <c r="F881" i="4"/>
  <c r="J102" i="3"/>
  <c r="D898" i="4"/>
  <c r="L29" i="3"/>
  <c r="D1068" i="4"/>
  <c r="F374" i="4"/>
  <c r="F510" i="4"/>
  <c r="E864" i="4"/>
  <c r="D932" i="4"/>
  <c r="N102" i="3"/>
  <c r="E847" i="4"/>
  <c r="E374" i="4"/>
  <c r="E459" i="4"/>
  <c r="E828" i="4"/>
  <c r="E898" i="4"/>
  <c r="D442" i="4"/>
  <c r="I28" i="3"/>
  <c r="E811" i="4"/>
  <c r="E357" i="4"/>
  <c r="D949" i="4"/>
  <c r="D1034" i="4"/>
  <c r="E510" i="4"/>
  <c r="F476" i="4"/>
  <c r="E493" i="4"/>
  <c r="D374" i="4"/>
  <c r="E323" i="4"/>
  <c r="Q101" i="3"/>
  <c r="D425" i="4"/>
  <c r="F306" i="4"/>
  <c r="F1051" i="4"/>
  <c r="E408" i="4"/>
  <c r="D864" i="4"/>
  <c r="N29" i="3"/>
  <c r="F983" i="4"/>
  <c r="D476" i="4"/>
  <c r="F408" i="4"/>
  <c r="E1051" i="4"/>
  <c r="E983" i="4"/>
  <c r="E1034" i="4"/>
  <c r="F1034" i="4"/>
  <c r="O102" i="3"/>
  <c r="E391" i="4"/>
  <c r="E932" i="4"/>
  <c r="A933" i="4" l="1"/>
  <c r="A865" i="4"/>
  <c r="A950" i="4"/>
  <c r="A899" i="4"/>
  <c r="A882" i="4"/>
  <c r="A1001" i="4"/>
  <c r="A1035" i="4"/>
  <c r="A984" i="4"/>
  <c r="A1052" i="4"/>
  <c r="A1018" i="4"/>
  <c r="A916" i="4"/>
  <c r="A967" i="4"/>
  <c r="A1086" i="4"/>
  <c r="A1069" i="4"/>
  <c r="A427" i="4"/>
  <c r="A444" i="4"/>
  <c r="A359" i="4"/>
  <c r="A342" i="4"/>
  <c r="A376" i="4"/>
  <c r="A325" i="4"/>
  <c r="A495" i="4"/>
  <c r="A478" i="4"/>
  <c r="A512" i="4"/>
  <c r="A393" i="4"/>
  <c r="A461" i="4"/>
  <c r="A410" i="4"/>
  <c r="A529" i="4"/>
  <c r="C1325" i="2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D514" i="2"/>
  <c r="D536" i="2"/>
  <c r="E543" i="2"/>
  <c r="E538" i="2"/>
  <c r="E542" i="2"/>
  <c r="E541" i="2"/>
  <c r="D538" i="2"/>
  <c r="D542" i="2"/>
  <c r="E536" i="2"/>
  <c r="D541" i="2"/>
  <c r="E540" i="2"/>
  <c r="D540" i="2"/>
  <c r="E539" i="2"/>
  <c r="D539" i="2"/>
  <c r="C530" i="2"/>
  <c r="D543" i="2"/>
  <c r="D492" i="2"/>
  <c r="C531" i="2"/>
  <c r="C532" i="2" s="1"/>
  <c r="C533" i="2" s="1"/>
  <c r="C548" i="2"/>
  <c r="E950" i="4"/>
  <c r="D1001" i="4"/>
  <c r="E528" i="4"/>
  <c r="D1018" i="4"/>
  <c r="E307" i="4"/>
  <c r="F426" i="4"/>
  <c r="E933" i="4"/>
  <c r="E392" i="4"/>
  <c r="D829" i="4"/>
  <c r="F1018" i="4"/>
  <c r="E477" i="4"/>
  <c r="F443" i="4"/>
  <c r="E865" i="4"/>
  <c r="D494" i="4"/>
  <c r="E494" i="4"/>
  <c r="D375" i="4"/>
  <c r="F899" i="4"/>
  <c r="D984" i="4"/>
  <c r="F865" i="4"/>
  <c r="O30" i="3"/>
  <c r="D1086" i="4"/>
  <c r="D443" i="4"/>
  <c r="E1001" i="4"/>
  <c r="F494" i="4"/>
  <c r="F307" i="4"/>
  <c r="E443" i="4"/>
  <c r="D307" i="4"/>
  <c r="J30" i="3"/>
  <c r="M30" i="3"/>
  <c r="D341" i="4"/>
  <c r="C102" i="3"/>
  <c r="D477" i="4"/>
  <c r="F950" i="4"/>
  <c r="F477" i="4"/>
  <c r="F324" i="4"/>
  <c r="Q30" i="3"/>
  <c r="F1001" i="4"/>
  <c r="E1018" i="4"/>
  <c r="D1083" i="4"/>
  <c r="D1052" i="4"/>
  <c r="F1052" i="4"/>
  <c r="D324" i="4"/>
  <c r="D409" i="4"/>
  <c r="E1052" i="4"/>
  <c r="E409" i="4"/>
  <c r="E899" i="4"/>
  <c r="E967" i="4"/>
  <c r="N30" i="3"/>
  <c r="F392" i="4"/>
  <c r="D865" i="4"/>
  <c r="F1069" i="4"/>
  <c r="D882" i="4"/>
  <c r="E511" i="4"/>
  <c r="D392" i="4"/>
  <c r="D358" i="4"/>
  <c r="F829" i="4"/>
  <c r="D950" i="4"/>
  <c r="D916" i="4"/>
  <c r="F409" i="4"/>
  <c r="D967" i="4"/>
  <c r="D426" i="4"/>
  <c r="E375" i="4"/>
  <c r="D528" i="4"/>
  <c r="C30" i="3"/>
  <c r="E984" i="4"/>
  <c r="E1069" i="4"/>
  <c r="L30" i="3"/>
  <c r="E829" i="4"/>
  <c r="D1069" i="4"/>
  <c r="D933" i="4"/>
  <c r="E882" i="4"/>
  <c r="F460" i="4"/>
  <c r="F1086" i="4"/>
  <c r="Q102" i="3"/>
  <c r="D511" i="4"/>
  <c r="P30" i="3"/>
  <c r="D1035" i="4"/>
  <c r="E341" i="4"/>
  <c r="D899" i="4"/>
  <c r="F358" i="4"/>
  <c r="D460" i="4"/>
  <c r="E460" i="4"/>
  <c r="F967" i="4"/>
  <c r="E916" i="4"/>
  <c r="F984" i="4"/>
  <c r="F916" i="4"/>
  <c r="F375" i="4"/>
  <c r="F1035" i="4"/>
  <c r="E324" i="4"/>
  <c r="E426" i="4"/>
  <c r="F528" i="4"/>
  <c r="E1035" i="4"/>
  <c r="F511" i="4"/>
  <c r="I29" i="3"/>
  <c r="F341" i="4"/>
  <c r="F882" i="4"/>
  <c r="E1086" i="4"/>
  <c r="H28" i="3"/>
  <c r="F933" i="4"/>
  <c r="E358" i="4"/>
  <c r="P102" i="3"/>
  <c r="A1019" i="4" l="1"/>
  <c r="A985" i="4"/>
  <c r="A1002" i="4"/>
  <c r="A951" i="4"/>
  <c r="A968" i="4"/>
  <c r="A900" i="4"/>
  <c r="A1070" i="4"/>
  <c r="A917" i="4"/>
  <c r="A1053" i="4"/>
  <c r="A1036" i="4"/>
  <c r="A883" i="4"/>
  <c r="A1087" i="4"/>
  <c r="A1104" i="4"/>
  <c r="A934" i="4"/>
  <c r="A462" i="4"/>
  <c r="A360" i="4"/>
  <c r="A496" i="4"/>
  <c r="A547" i="4"/>
  <c r="A428" i="4"/>
  <c r="A479" i="4"/>
  <c r="A530" i="4"/>
  <c r="A513" i="4"/>
  <c r="A377" i="4"/>
  <c r="A445" i="4"/>
  <c r="A394" i="4"/>
  <c r="A411" i="4"/>
  <c r="A343" i="4"/>
  <c r="C1346" i="2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D535" i="2"/>
  <c r="E559" i="2"/>
  <c r="D564" i="2"/>
  <c r="E563" i="2"/>
  <c r="D563" i="2"/>
  <c r="E557" i="2"/>
  <c r="D557" i="2"/>
  <c r="C551" i="2"/>
  <c r="E564" i="2"/>
  <c r="D562" i="2"/>
  <c r="E562" i="2"/>
  <c r="E561" i="2"/>
  <c r="D560" i="2"/>
  <c r="D561" i="2"/>
  <c r="E560" i="2"/>
  <c r="D559" i="2"/>
  <c r="D513" i="2"/>
  <c r="C534" i="2"/>
  <c r="C535" i="2" s="1"/>
  <c r="C536" i="2" s="1"/>
  <c r="C537" i="2" s="1"/>
  <c r="C538" i="2" s="1"/>
  <c r="C539" i="2" s="1"/>
  <c r="C540" i="2" s="1"/>
  <c r="C541" i="2" s="1"/>
  <c r="C542" i="2" s="1"/>
  <c r="C543" i="2" s="1"/>
  <c r="C569" i="2"/>
  <c r="F1087" i="4"/>
  <c r="E1104" i="4"/>
  <c r="D461" i="4"/>
  <c r="F951" i="4"/>
  <c r="E393" i="4"/>
  <c r="D1104" i="4"/>
  <c r="N31" i="3"/>
  <c r="D543" i="4"/>
  <c r="F1019" i="4"/>
  <c r="D478" i="4"/>
  <c r="F1053" i="4"/>
  <c r="F1070" i="4"/>
  <c r="E985" i="4"/>
  <c r="F342" i="4"/>
  <c r="E1070" i="4"/>
  <c r="Q31" i="3"/>
  <c r="D359" i="4"/>
  <c r="F359" i="4"/>
  <c r="F985" i="4"/>
  <c r="H29" i="3"/>
  <c r="E951" i="4"/>
  <c r="E342" i="4"/>
  <c r="E359" i="4"/>
  <c r="F1104" i="4"/>
  <c r="E1002" i="4"/>
  <c r="F444" i="4"/>
  <c r="E968" i="4"/>
  <c r="F512" i="4"/>
  <c r="F529" i="4"/>
  <c r="I30" i="3"/>
  <c r="P31" i="3"/>
  <c r="E461" i="4"/>
  <c r="L31" i="3"/>
  <c r="D410" i="4"/>
  <c r="D376" i="4"/>
  <c r="E427" i="4"/>
  <c r="E917" i="4"/>
  <c r="C31" i="3"/>
  <c r="D393" i="4"/>
  <c r="F934" i="4"/>
  <c r="D495" i="4"/>
  <c r="D1019" i="4"/>
  <c r="D342" i="4"/>
  <c r="E934" i="4"/>
  <c r="F393" i="4"/>
  <c r="E512" i="4"/>
  <c r="D529" i="4"/>
  <c r="D512" i="4"/>
  <c r="F968" i="4"/>
  <c r="E529" i="4"/>
  <c r="D546" i="4"/>
  <c r="D1053" i="4"/>
  <c r="F546" i="4"/>
  <c r="M31" i="3"/>
  <c r="E900" i="4"/>
  <c r="F478" i="4"/>
  <c r="D968" i="4"/>
  <c r="E1053" i="4"/>
  <c r="E376" i="4"/>
  <c r="D1070" i="4"/>
  <c r="E1087" i="4"/>
  <c r="E883" i="4"/>
  <c r="D883" i="4"/>
  <c r="D1036" i="4"/>
  <c r="F376" i="4"/>
  <c r="F461" i="4"/>
  <c r="D951" i="4"/>
  <c r="E444" i="4"/>
  <c r="D444" i="4"/>
  <c r="D427" i="4"/>
  <c r="D1101" i="4"/>
  <c r="E1036" i="4"/>
  <c r="E546" i="4"/>
  <c r="D325" i="4"/>
  <c r="D917" i="4"/>
  <c r="F917" i="4"/>
  <c r="E495" i="4"/>
  <c r="D1002" i="4"/>
  <c r="D985" i="4"/>
  <c r="E1019" i="4"/>
  <c r="F427" i="4"/>
  <c r="E325" i="4"/>
  <c r="E478" i="4"/>
  <c r="F1002" i="4"/>
  <c r="J31" i="3"/>
  <c r="D934" i="4"/>
  <c r="O31" i="3"/>
  <c r="F1036" i="4"/>
  <c r="D1087" i="4"/>
  <c r="F883" i="4"/>
  <c r="F325" i="4"/>
  <c r="F495" i="4"/>
  <c r="E410" i="4"/>
  <c r="F410" i="4"/>
  <c r="D900" i="4"/>
  <c r="F900" i="4"/>
  <c r="A1088" i="4" l="1"/>
  <c r="A918" i="4"/>
  <c r="A1037" i="4"/>
  <c r="A1054" i="4"/>
  <c r="A1071" i="4"/>
  <c r="A901" i="4"/>
  <c r="A935" i="4"/>
  <c r="A986" i="4"/>
  <c r="A969" i="4"/>
  <c r="A952" i="4"/>
  <c r="A1003" i="4"/>
  <c r="A1105" i="4"/>
  <c r="A1122" i="4"/>
  <c r="A1020" i="4"/>
  <c r="A497" i="4"/>
  <c r="A514" i="4"/>
  <c r="A429" i="4"/>
  <c r="A531" i="4"/>
  <c r="A463" i="4"/>
  <c r="A446" i="4"/>
  <c r="A480" i="4"/>
  <c r="A361" i="4"/>
  <c r="A412" i="4"/>
  <c r="A548" i="4"/>
  <c r="A378" i="4"/>
  <c r="A395" i="4"/>
  <c r="C552" i="2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D556" i="2"/>
  <c r="C572" i="2"/>
  <c r="E585" i="2"/>
  <c r="E584" i="2"/>
  <c r="D585" i="2"/>
  <c r="D582" i="2"/>
  <c r="E581" i="2"/>
  <c r="D581" i="2"/>
  <c r="D580" i="2"/>
  <c r="D583" i="2"/>
  <c r="D584" i="2"/>
  <c r="D578" i="2"/>
  <c r="E578" i="2"/>
  <c r="E580" i="2"/>
  <c r="E583" i="2"/>
  <c r="E582" i="2"/>
  <c r="C573" i="2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90" i="2"/>
  <c r="E952" i="4"/>
  <c r="D547" i="4"/>
  <c r="E1037" i="4"/>
  <c r="D394" i="4"/>
  <c r="D462" i="4"/>
  <c r="F445" i="4"/>
  <c r="D935" i="4"/>
  <c r="F1020" i="4"/>
  <c r="I31" i="3"/>
  <c r="F1122" i="4"/>
  <c r="F1071" i="4"/>
  <c r="E1071" i="4"/>
  <c r="P32" i="3"/>
  <c r="D513" i="4"/>
  <c r="D1020" i="4"/>
  <c r="F1037" i="4"/>
  <c r="D952" i="4"/>
  <c r="E513" i="4"/>
  <c r="D986" i="4"/>
  <c r="E1105" i="4"/>
  <c r="E530" i="4"/>
  <c r="E377" i="4"/>
  <c r="D445" i="4"/>
  <c r="E360" i="4"/>
  <c r="D1122" i="4"/>
  <c r="F496" i="4"/>
  <c r="F901" i="4"/>
  <c r="F377" i="4"/>
  <c r="D1003" i="4"/>
  <c r="F530" i="4"/>
  <c r="D496" i="4"/>
  <c r="E428" i="4"/>
  <c r="F428" i="4"/>
  <c r="M32" i="3"/>
  <c r="D918" i="4"/>
  <c r="F360" i="4"/>
  <c r="F343" i="4"/>
  <c r="C32" i="3"/>
  <c r="E462" i="4"/>
  <c r="E986" i="4"/>
  <c r="E969" i="4"/>
  <c r="D901" i="4"/>
  <c r="E343" i="4"/>
  <c r="F918" i="4"/>
  <c r="F394" i="4"/>
  <c r="D969" i="4"/>
  <c r="F462" i="4"/>
  <c r="F479" i="4"/>
  <c r="E479" i="4"/>
  <c r="E411" i="4"/>
  <c r="E1088" i="4"/>
  <c r="E496" i="4"/>
  <c r="D428" i="4"/>
  <c r="F513" i="4"/>
  <c r="L32" i="3"/>
  <c r="E445" i="4"/>
  <c r="O32" i="3"/>
  <c r="D530" i="4"/>
  <c r="J32" i="3"/>
  <c r="D1071" i="4"/>
  <c r="D411" i="4"/>
  <c r="F952" i="4"/>
  <c r="E1020" i="4"/>
  <c r="F1088" i="4"/>
  <c r="E1054" i="4"/>
  <c r="F969" i="4"/>
  <c r="D1119" i="4"/>
  <c r="Q32" i="3"/>
  <c r="E1122" i="4"/>
  <c r="D360" i="4"/>
  <c r="D1105" i="4"/>
  <c r="F411" i="4"/>
  <c r="E394" i="4"/>
  <c r="D377" i="4"/>
  <c r="D1037" i="4"/>
  <c r="F935" i="4"/>
  <c r="F1054" i="4"/>
  <c r="D1054" i="4"/>
  <c r="D1088" i="4"/>
  <c r="F547" i="4"/>
  <c r="E547" i="4"/>
  <c r="D343" i="4"/>
  <c r="F1105" i="4"/>
  <c r="E918" i="4"/>
  <c r="E1003" i="4"/>
  <c r="F1003" i="4"/>
  <c r="F986" i="4"/>
  <c r="D479" i="4"/>
  <c r="E901" i="4"/>
  <c r="N32" i="3"/>
  <c r="E935" i="4"/>
  <c r="A1106" i="4" l="1"/>
  <c r="A953" i="4"/>
  <c r="A936" i="4"/>
  <c r="A1038" i="4"/>
  <c r="A970" i="4"/>
  <c r="A987" i="4"/>
  <c r="A1072" i="4"/>
  <c r="A1055" i="4"/>
  <c r="A1021" i="4"/>
  <c r="A919" i="4"/>
  <c r="A1004" i="4"/>
  <c r="A1123" i="4"/>
  <c r="A1140" i="4"/>
  <c r="A1089" i="4"/>
  <c r="A549" i="4"/>
  <c r="A532" i="4"/>
  <c r="A515" i="4"/>
  <c r="A498" i="4"/>
  <c r="A396" i="4"/>
  <c r="A447" i="4"/>
  <c r="A464" i="4"/>
  <c r="A430" i="4"/>
  <c r="A481" i="4"/>
  <c r="A413" i="4"/>
  <c r="A379" i="4"/>
  <c r="D602" i="2"/>
  <c r="E606" i="2"/>
  <c r="D606" i="2"/>
  <c r="E605" i="2"/>
  <c r="D605" i="2"/>
  <c r="E604" i="2"/>
  <c r="D604" i="2"/>
  <c r="D603" i="2"/>
  <c r="E603" i="2"/>
  <c r="E599" i="2"/>
  <c r="E602" i="2"/>
  <c r="D599" i="2"/>
  <c r="E601" i="2"/>
  <c r="C593" i="2"/>
  <c r="D601" i="2"/>
  <c r="D577" i="2"/>
  <c r="C594" i="2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11" i="2"/>
  <c r="E463" i="4"/>
  <c r="F1038" i="4"/>
  <c r="E1021" i="4"/>
  <c r="D1123" i="4"/>
  <c r="E531" i="4"/>
  <c r="E1055" i="4"/>
  <c r="E987" i="4"/>
  <c r="I32" i="3"/>
  <c r="D936" i="4"/>
  <c r="F987" i="4"/>
  <c r="C33" i="3"/>
  <c r="F531" i="4"/>
  <c r="F497" i="4"/>
  <c r="E1106" i="4"/>
  <c r="E480" i="4"/>
  <c r="E412" i="4"/>
  <c r="D987" i="4"/>
  <c r="F1055" i="4"/>
  <c r="D531" i="4"/>
  <c r="D361" i="4"/>
  <c r="F378" i="4"/>
  <c r="F412" i="4"/>
  <c r="D1004" i="4"/>
  <c r="D412" i="4"/>
  <c r="E1140" i="4"/>
  <c r="F395" i="4"/>
  <c r="F1072" i="4"/>
  <c r="L33" i="3"/>
  <c r="D1137" i="4"/>
  <c r="E1089" i="4"/>
  <c r="O33" i="3"/>
  <c r="E429" i="4"/>
  <c r="F548" i="4"/>
  <c r="E1004" i="4"/>
  <c r="D953" i="4"/>
  <c r="D429" i="4"/>
  <c r="F1004" i="4"/>
  <c r="E514" i="4"/>
  <c r="D497" i="4"/>
  <c r="E970" i="4"/>
  <c r="Q33" i="3"/>
  <c r="M33" i="3"/>
  <c r="N33" i="3"/>
  <c r="F953" i="4"/>
  <c r="F480" i="4"/>
  <c r="F919" i="4"/>
  <c r="F429" i="4"/>
  <c r="E378" i="4"/>
  <c r="E548" i="4"/>
  <c r="F514" i="4"/>
  <c r="D1038" i="4"/>
  <c r="F1089" i="4"/>
  <c r="D1021" i="4"/>
  <c r="F970" i="4"/>
  <c r="F1140" i="4"/>
  <c r="F361" i="4"/>
  <c r="D548" i="4"/>
  <c r="E497" i="4"/>
  <c r="E361" i="4"/>
  <c r="F446" i="4"/>
  <c r="D378" i="4"/>
  <c r="F1021" i="4"/>
  <c r="D1089" i="4"/>
  <c r="E1072" i="4"/>
  <c r="D1055" i="4"/>
  <c r="E1038" i="4"/>
  <c r="D514" i="4"/>
  <c r="D919" i="4"/>
  <c r="D480" i="4"/>
  <c r="F1106" i="4"/>
  <c r="F936" i="4"/>
  <c r="D970" i="4"/>
  <c r="P33" i="3"/>
  <c r="E919" i="4"/>
  <c r="E395" i="4"/>
  <c r="D463" i="4"/>
  <c r="D446" i="4"/>
  <c r="D1140" i="4"/>
  <c r="E953" i="4"/>
  <c r="D395" i="4"/>
  <c r="D1072" i="4"/>
  <c r="F463" i="4"/>
  <c r="D1106" i="4"/>
  <c r="E936" i="4"/>
  <c r="E1123" i="4"/>
  <c r="J33" i="3"/>
  <c r="F1123" i="4"/>
  <c r="E446" i="4"/>
  <c r="A1005" i="4" l="1"/>
  <c r="A1124" i="4"/>
  <c r="A954" i="4"/>
  <c r="A1022" i="4"/>
  <c r="A1056" i="4"/>
  <c r="A1073" i="4"/>
  <c r="A988" i="4"/>
  <c r="A971" i="4"/>
  <c r="A1039" i="4"/>
  <c r="A937" i="4"/>
  <c r="A1090" i="4"/>
  <c r="A1141" i="4"/>
  <c r="A1158" i="4"/>
  <c r="A1107" i="4"/>
  <c r="A397" i="4"/>
  <c r="A533" i="4"/>
  <c r="A465" i="4"/>
  <c r="A550" i="4"/>
  <c r="A431" i="4"/>
  <c r="A414" i="4"/>
  <c r="A516" i="4"/>
  <c r="A448" i="4"/>
  <c r="A482" i="4"/>
  <c r="A499" i="4"/>
  <c r="E623" i="2"/>
  <c r="C614" i="2"/>
  <c r="E627" i="2"/>
  <c r="E620" i="2"/>
  <c r="D620" i="2"/>
  <c r="D627" i="2"/>
  <c r="E622" i="2"/>
  <c r="E626" i="2"/>
  <c r="D622" i="2"/>
  <c r="D626" i="2"/>
  <c r="E624" i="2"/>
  <c r="D624" i="2"/>
  <c r="E625" i="2"/>
  <c r="D625" i="2"/>
  <c r="D623" i="2"/>
  <c r="D598" i="2"/>
  <c r="C615" i="2"/>
  <c r="C616" i="2" s="1"/>
  <c r="C617" i="2" s="1"/>
  <c r="C618" i="2" s="1"/>
  <c r="C632" i="2"/>
  <c r="E1039" i="4"/>
  <c r="E532" i="4"/>
  <c r="F1022" i="4"/>
  <c r="J34" i="3"/>
  <c r="D549" i="4"/>
  <c r="D498" i="4"/>
  <c r="F532" i="4"/>
  <c r="D1158" i="4"/>
  <c r="D937" i="4"/>
  <c r="D464" i="4"/>
  <c r="E1141" i="4"/>
  <c r="F447" i="4"/>
  <c r="D430" i="4"/>
  <c r="E549" i="4"/>
  <c r="F1141" i="4"/>
  <c r="D1155" i="4"/>
  <c r="F971" i="4"/>
  <c r="O34" i="3"/>
  <c r="D1090" i="4"/>
  <c r="D413" i="4"/>
  <c r="F396" i="4"/>
  <c r="F430" i="4"/>
  <c r="E1073" i="4"/>
  <c r="M34" i="3"/>
  <c r="F549" i="4"/>
  <c r="D1124" i="4"/>
  <c r="F498" i="4"/>
  <c r="N34" i="3"/>
  <c r="L34" i="3"/>
  <c r="E1005" i="4"/>
  <c r="D447" i="4"/>
  <c r="D1141" i="4"/>
  <c r="E498" i="4"/>
  <c r="D396" i="4"/>
  <c r="E447" i="4"/>
  <c r="F1090" i="4"/>
  <c r="D515" i="4"/>
  <c r="E937" i="4"/>
  <c r="E1107" i="4"/>
  <c r="E988" i="4"/>
  <c r="E1056" i="4"/>
  <c r="E481" i="4"/>
  <c r="D1039" i="4"/>
  <c r="F937" i="4"/>
  <c r="D954" i="4"/>
  <c r="D1107" i="4"/>
  <c r="E430" i="4"/>
  <c r="D988" i="4"/>
  <c r="F464" i="4"/>
  <c r="F515" i="4"/>
  <c r="F988" i="4"/>
  <c r="E1124" i="4"/>
  <c r="E515" i="4"/>
  <c r="D481" i="4"/>
  <c r="E464" i="4"/>
  <c r="F1039" i="4"/>
  <c r="F1005" i="4"/>
  <c r="D379" i="4"/>
  <c r="E379" i="4"/>
  <c r="F481" i="4"/>
  <c r="E1158" i="4"/>
  <c r="F413" i="4"/>
  <c r="F954" i="4"/>
  <c r="E954" i="4"/>
  <c r="D971" i="4"/>
  <c r="D1073" i="4"/>
  <c r="E413" i="4"/>
  <c r="E1090" i="4"/>
  <c r="F1158" i="4"/>
  <c r="E396" i="4"/>
  <c r="E1022" i="4"/>
  <c r="D1056" i="4"/>
  <c r="I33" i="3"/>
  <c r="D1022" i="4"/>
  <c r="F1124" i="4"/>
  <c r="F379" i="4"/>
  <c r="C34" i="3"/>
  <c r="Q34" i="3"/>
  <c r="E971" i="4"/>
  <c r="F1107" i="4"/>
  <c r="P34" i="3"/>
  <c r="D1005" i="4"/>
  <c r="F1073" i="4"/>
  <c r="D532" i="4"/>
  <c r="F1056" i="4"/>
  <c r="A1142" i="4" l="1"/>
  <c r="A989" i="4"/>
  <c r="A1091" i="4"/>
  <c r="A1040" i="4"/>
  <c r="A972" i="4"/>
  <c r="A1057" i="4"/>
  <c r="A1108" i="4"/>
  <c r="A1125" i="4"/>
  <c r="A1074" i="4"/>
  <c r="A1023" i="4"/>
  <c r="A955" i="4"/>
  <c r="A1159" i="4"/>
  <c r="A1006" i="4"/>
  <c r="A466" i="4"/>
  <c r="A500" i="4"/>
  <c r="A432" i="4"/>
  <c r="A534" i="4"/>
  <c r="A517" i="4"/>
  <c r="A551" i="4"/>
  <c r="A415" i="4"/>
  <c r="A449" i="4"/>
  <c r="A483" i="4"/>
  <c r="D645" i="2"/>
  <c r="E641" i="2"/>
  <c r="D641" i="2"/>
  <c r="D644" i="2"/>
  <c r="C635" i="2"/>
  <c r="E643" i="2"/>
  <c r="D648" i="2"/>
  <c r="E647" i="2"/>
  <c r="E646" i="2"/>
  <c r="D646" i="2"/>
  <c r="E645" i="2"/>
  <c r="E644" i="2"/>
  <c r="D643" i="2"/>
  <c r="E648" i="2"/>
  <c r="D647" i="2"/>
  <c r="C619" i="2"/>
  <c r="C620" i="2" s="1"/>
  <c r="C621" i="2" s="1"/>
  <c r="C622" i="2" s="1"/>
  <c r="C623" i="2" s="1"/>
  <c r="C624" i="2" s="1"/>
  <c r="C625" i="2" s="1"/>
  <c r="C626" i="2" s="1"/>
  <c r="C627" i="2" s="1"/>
  <c r="C653" i="2"/>
  <c r="D1074" i="4"/>
  <c r="E1057" i="4"/>
  <c r="D533" i="4"/>
  <c r="J35" i="3"/>
  <c r="D1091" i="4"/>
  <c r="F482" i="4"/>
  <c r="E989" i="4"/>
  <c r="D1142" i="4"/>
  <c r="O35" i="3"/>
  <c r="D550" i="4"/>
  <c r="F550" i="4"/>
  <c r="E414" i="4"/>
  <c r="D465" i="4"/>
  <c r="L35" i="3"/>
  <c r="F1074" i="4"/>
  <c r="D414" i="4"/>
  <c r="F1023" i="4"/>
  <c r="E465" i="4"/>
  <c r="E1142" i="4"/>
  <c r="C35" i="3"/>
  <c r="F465" i="4"/>
  <c r="F1125" i="4"/>
  <c r="E499" i="4"/>
  <c r="D431" i="4"/>
  <c r="D516" i="4"/>
  <c r="D1159" i="4"/>
  <c r="D972" i="4"/>
  <c r="D448" i="4"/>
  <c r="F533" i="4"/>
  <c r="D1040" i="4"/>
  <c r="E550" i="4"/>
  <c r="E1125" i="4"/>
  <c r="E1006" i="4"/>
  <c r="M35" i="3"/>
  <c r="E955" i="4"/>
  <c r="F431" i="4"/>
  <c r="D1125" i="4"/>
  <c r="E1091" i="4"/>
  <c r="E431" i="4"/>
  <c r="F972" i="4"/>
  <c r="P35" i="3"/>
  <c r="F1040" i="4"/>
  <c r="F989" i="4"/>
  <c r="F1159" i="4"/>
  <c r="F1006" i="4"/>
  <c r="E1159" i="4"/>
  <c r="E1074" i="4"/>
  <c r="E533" i="4"/>
  <c r="E482" i="4"/>
  <c r="F1142" i="4"/>
  <c r="F1108" i="4"/>
  <c r="D499" i="4"/>
  <c r="E1040" i="4"/>
  <c r="F1091" i="4"/>
  <c r="E972" i="4"/>
  <c r="F414" i="4"/>
  <c r="D397" i="4"/>
  <c r="F1057" i="4"/>
  <c r="E1108" i="4"/>
  <c r="N35" i="3"/>
  <c r="D482" i="4"/>
  <c r="F516" i="4"/>
  <c r="E1023" i="4"/>
  <c r="Q35" i="3"/>
  <c r="F397" i="4"/>
  <c r="F448" i="4"/>
  <c r="D1023" i="4"/>
  <c r="D989" i="4"/>
  <c r="D955" i="4"/>
  <c r="D1108" i="4"/>
  <c r="E397" i="4"/>
  <c r="E448" i="4"/>
  <c r="E516" i="4"/>
  <c r="F499" i="4"/>
  <c r="D1057" i="4"/>
  <c r="D1006" i="4"/>
  <c r="F955" i="4"/>
  <c r="A1024" i="4" l="1"/>
  <c r="A1126" i="4"/>
  <c r="A1092" i="4"/>
  <c r="A1058" i="4"/>
  <c r="A973" i="4"/>
  <c r="A1041" i="4"/>
  <c r="A990" i="4"/>
  <c r="A1160" i="4"/>
  <c r="A1075" i="4"/>
  <c r="A1109" i="4"/>
  <c r="A1007" i="4"/>
  <c r="A1143" i="4"/>
  <c r="A535" i="4"/>
  <c r="A552" i="4"/>
  <c r="A433" i="4"/>
  <c r="A467" i="4"/>
  <c r="A484" i="4"/>
  <c r="A518" i="4"/>
  <c r="A450" i="4"/>
  <c r="A501" i="4"/>
  <c r="D662" i="2"/>
  <c r="E668" i="2"/>
  <c r="E664" i="2"/>
  <c r="E667" i="2"/>
  <c r="D664" i="2"/>
  <c r="D667" i="2"/>
  <c r="C656" i="2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E669" i="2"/>
  <c r="E665" i="2"/>
  <c r="E662" i="2"/>
  <c r="D669" i="2"/>
  <c r="E666" i="2"/>
  <c r="D668" i="2"/>
  <c r="D666" i="2"/>
  <c r="D665" i="2"/>
  <c r="C636" i="2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74" i="2"/>
  <c r="D1007" i="4"/>
  <c r="F500" i="4"/>
  <c r="D449" i="4"/>
  <c r="F990" i="4"/>
  <c r="D1126" i="4"/>
  <c r="F973" i="4"/>
  <c r="D551" i="4"/>
  <c r="F415" i="4"/>
  <c r="F466" i="4"/>
  <c r="O36" i="3"/>
  <c r="E1109" i="4"/>
  <c r="F534" i="4"/>
  <c r="E449" i="4"/>
  <c r="D517" i="4"/>
  <c r="E1092" i="4"/>
  <c r="E500" i="4"/>
  <c r="F1109" i="4"/>
  <c r="D1024" i="4"/>
  <c r="E534" i="4"/>
  <c r="E517" i="4"/>
  <c r="D1109" i="4"/>
  <c r="C36" i="3"/>
  <c r="F432" i="4"/>
  <c r="D432" i="4"/>
  <c r="E1058" i="4"/>
  <c r="F1160" i="4"/>
  <c r="E483" i="4"/>
  <c r="F1075" i="4"/>
  <c r="F449" i="4"/>
  <c r="Q36" i="3"/>
  <c r="E432" i="4"/>
  <c r="E1007" i="4"/>
  <c r="D1075" i="4"/>
  <c r="N36" i="3"/>
  <c r="E1024" i="4"/>
  <c r="E1126" i="4"/>
  <c r="M36" i="3"/>
  <c r="F1024" i="4"/>
  <c r="F1092" i="4"/>
  <c r="P36" i="3"/>
  <c r="E415" i="4"/>
  <c r="F1058" i="4"/>
  <c r="D500" i="4"/>
  <c r="J36" i="3"/>
  <c r="D415" i="4"/>
  <c r="F551" i="4"/>
  <c r="D1092" i="4"/>
  <c r="E1143" i="4"/>
  <c r="D483" i="4"/>
  <c r="D534" i="4"/>
  <c r="D1160" i="4"/>
  <c r="D466" i="4"/>
  <c r="D1143" i="4"/>
  <c r="E466" i="4"/>
  <c r="E1075" i="4"/>
  <c r="D1058" i="4"/>
  <c r="F517" i="4"/>
  <c r="F1007" i="4"/>
  <c r="D973" i="4"/>
  <c r="E990" i="4"/>
  <c r="F1041" i="4"/>
  <c r="E1160" i="4"/>
  <c r="E973" i="4"/>
  <c r="F1143" i="4"/>
  <c r="F483" i="4"/>
  <c r="E1041" i="4"/>
  <c r="E551" i="4"/>
  <c r="D1041" i="4"/>
  <c r="F1126" i="4"/>
  <c r="D990" i="4"/>
  <c r="L36" i="3"/>
  <c r="A1110" i="4" l="1"/>
  <c r="A1008" i="4"/>
  <c r="A1161" i="4"/>
  <c r="A1042" i="4"/>
  <c r="A1127" i="4"/>
  <c r="A1144" i="4"/>
  <c r="A1076" i="4"/>
  <c r="A991" i="4"/>
  <c r="A1059" i="4"/>
  <c r="A1093" i="4"/>
  <c r="A1025" i="4"/>
  <c r="A553" i="4"/>
  <c r="A485" i="4"/>
  <c r="A451" i="4"/>
  <c r="A468" i="4"/>
  <c r="A519" i="4"/>
  <c r="A502" i="4"/>
  <c r="A536" i="4"/>
  <c r="E685" i="2"/>
  <c r="D690" i="2"/>
  <c r="D689" i="2"/>
  <c r="D688" i="2"/>
  <c r="E688" i="2"/>
  <c r="D683" i="2"/>
  <c r="E687" i="2"/>
  <c r="D687" i="2"/>
  <c r="E686" i="2"/>
  <c r="D685" i="2"/>
  <c r="D686" i="2"/>
  <c r="E690" i="2"/>
  <c r="C677" i="2"/>
  <c r="E683" i="2"/>
  <c r="E689" i="2"/>
  <c r="C678" i="2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5" i="2"/>
  <c r="E1093" i="4"/>
  <c r="J37" i="3"/>
  <c r="E450" i="4"/>
  <c r="F1076" i="4"/>
  <c r="E1161" i="4"/>
  <c r="D535" i="4"/>
  <c r="E518" i="4"/>
  <c r="N37" i="3"/>
  <c r="O37" i="3"/>
  <c r="E991" i="4"/>
  <c r="D1008" i="4"/>
  <c r="P37" i="3"/>
  <c r="E1025" i="4"/>
  <c r="F1093" i="4"/>
  <c r="D1076" i="4"/>
  <c r="D467" i="4"/>
  <c r="D450" i="4"/>
  <c r="Q37" i="3"/>
  <c r="E501" i="4"/>
  <c r="F535" i="4"/>
  <c r="E1110" i="4"/>
  <c r="D1093" i="4"/>
  <c r="E552" i="4"/>
  <c r="D484" i="4"/>
  <c r="F1144" i="4"/>
  <c r="F501" i="4"/>
  <c r="E433" i="4"/>
  <c r="F1025" i="4"/>
  <c r="E535" i="4"/>
  <c r="M37" i="3"/>
  <c r="E467" i="4"/>
  <c r="E1042" i="4"/>
  <c r="F1110" i="4"/>
  <c r="D1059" i="4"/>
  <c r="E1144" i="4"/>
  <c r="F484" i="4"/>
  <c r="L37" i="3"/>
  <c r="E1008" i="4"/>
  <c r="D1042" i="4"/>
  <c r="D433" i="4"/>
  <c r="F1008" i="4"/>
  <c r="F467" i="4"/>
  <c r="F1042" i="4"/>
  <c r="D1161" i="4"/>
  <c r="C37" i="3"/>
  <c r="E484" i="4"/>
  <c r="E1127" i="4"/>
  <c r="D1127" i="4"/>
  <c r="F552" i="4"/>
  <c r="F1059" i="4"/>
  <c r="D552" i="4"/>
  <c r="E1076" i="4"/>
  <c r="E1059" i="4"/>
  <c r="F1127" i="4"/>
  <c r="F518" i="4"/>
  <c r="D1144" i="4"/>
  <c r="D501" i="4"/>
  <c r="D1025" i="4"/>
  <c r="D1110" i="4"/>
  <c r="F450" i="4"/>
  <c r="F433" i="4"/>
  <c r="D518" i="4"/>
  <c r="F991" i="4"/>
  <c r="D991" i="4"/>
  <c r="F1161" i="4"/>
  <c r="A1094" i="4" l="1"/>
  <c r="A1077" i="4"/>
  <c r="A1145" i="4"/>
  <c r="A1009" i="4"/>
  <c r="A1026" i="4"/>
  <c r="A1060" i="4"/>
  <c r="A1128" i="4"/>
  <c r="A1043" i="4"/>
  <c r="A1162" i="4"/>
  <c r="A1111" i="4"/>
  <c r="A486" i="4"/>
  <c r="A469" i="4"/>
  <c r="A554" i="4"/>
  <c r="A503" i="4"/>
  <c r="A537" i="4"/>
  <c r="A520" i="4"/>
  <c r="E711" i="2"/>
  <c r="E710" i="2"/>
  <c r="D710" i="2"/>
  <c r="E709" i="2"/>
  <c r="E706" i="2"/>
  <c r="E708" i="2"/>
  <c r="D706" i="2"/>
  <c r="D711" i="2"/>
  <c r="D709" i="2"/>
  <c r="D708" i="2"/>
  <c r="C698" i="2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E707" i="2"/>
  <c r="D707" i="2"/>
  <c r="D704" i="2"/>
  <c r="C716" i="2"/>
  <c r="C38" i="3"/>
  <c r="E502" i="4"/>
  <c r="D553" i="4"/>
  <c r="E1043" i="4"/>
  <c r="F1060" i="4"/>
  <c r="F1094" i="4"/>
  <c r="D1111" i="4"/>
  <c r="D1128" i="4"/>
  <c r="F553" i="4"/>
  <c r="D1060" i="4"/>
  <c r="D1162" i="4"/>
  <c r="L38" i="3"/>
  <c r="E536" i="4"/>
  <c r="D536" i="4"/>
  <c r="Q38" i="3"/>
  <c r="E1162" i="4"/>
  <c r="F468" i="4"/>
  <c r="D468" i="4"/>
  <c r="D485" i="4"/>
  <c r="E451" i="4"/>
  <c r="F485" i="4"/>
  <c r="N38" i="3"/>
  <c r="E1077" i="4"/>
  <c r="D1009" i="4"/>
  <c r="D519" i="4"/>
  <c r="F1145" i="4"/>
  <c r="F1009" i="4"/>
  <c r="E1094" i="4"/>
  <c r="F536" i="4"/>
  <c r="F1026" i="4"/>
  <c r="D1026" i="4"/>
  <c r="E1009" i="4"/>
  <c r="E1145" i="4"/>
  <c r="E1026" i="4"/>
  <c r="F451" i="4"/>
  <c r="P38" i="3"/>
  <c r="M38" i="3"/>
  <c r="E553" i="4"/>
  <c r="E519" i="4"/>
  <c r="D451" i="4"/>
  <c r="F1111" i="4"/>
  <c r="D1094" i="4"/>
  <c r="D1145" i="4"/>
  <c r="F1162" i="4"/>
  <c r="D1077" i="4"/>
  <c r="F1128" i="4"/>
  <c r="O38" i="3"/>
  <c r="J38" i="3"/>
  <c r="F1043" i="4"/>
  <c r="D1043" i="4"/>
  <c r="E1060" i="4"/>
  <c r="F1077" i="4"/>
  <c r="F519" i="4"/>
  <c r="F502" i="4"/>
  <c r="D502" i="4"/>
  <c r="E485" i="4"/>
  <c r="E468" i="4"/>
  <c r="E1128" i="4"/>
  <c r="E1111" i="4"/>
  <c r="A1163" i="4" l="1"/>
  <c r="A1112" i="4"/>
  <c r="A1044" i="4"/>
  <c r="A1061" i="4"/>
  <c r="A1078" i="4"/>
  <c r="A1129" i="4"/>
  <c r="A1027" i="4"/>
  <c r="A1146" i="4"/>
  <c r="A1095" i="4"/>
  <c r="A487" i="4"/>
  <c r="A504" i="4"/>
  <c r="A521" i="4"/>
  <c r="A555" i="4"/>
  <c r="A538" i="4"/>
  <c r="D732" i="2"/>
  <c r="D731" i="2"/>
  <c r="E731" i="2"/>
  <c r="D727" i="2"/>
  <c r="E728" i="2"/>
  <c r="D728" i="2"/>
  <c r="C719" i="2"/>
  <c r="E730" i="2"/>
  <c r="E729" i="2"/>
  <c r="E732" i="2"/>
  <c r="D730" i="2"/>
  <c r="E727" i="2"/>
  <c r="D729" i="2"/>
  <c r="E469" i="4"/>
  <c r="D1112" i="4"/>
  <c r="F537" i="4"/>
  <c r="F1163" i="4"/>
  <c r="D1078" i="4"/>
  <c r="D1163" i="4"/>
  <c r="F503" i="4"/>
  <c r="P39" i="3"/>
  <c r="E1163" i="4"/>
  <c r="F469" i="4"/>
  <c r="D537" i="4"/>
  <c r="D554" i="4"/>
  <c r="E1061" i="4"/>
  <c r="D469" i="4"/>
  <c r="D1129" i="4"/>
  <c r="E1112" i="4"/>
  <c r="D1095" i="4"/>
  <c r="Q39" i="3"/>
  <c r="E537" i="4"/>
  <c r="F486" i="4"/>
  <c r="D1027" i="4"/>
  <c r="E1095" i="4"/>
  <c r="E520" i="4"/>
  <c r="F1146" i="4"/>
  <c r="C39" i="3"/>
  <c r="F554" i="4"/>
  <c r="F520" i="4"/>
  <c r="F1112" i="4"/>
  <c r="E486" i="4"/>
  <c r="D520" i="4"/>
  <c r="F1129" i="4"/>
  <c r="M39" i="3"/>
  <c r="D1146" i="4"/>
  <c r="F1095" i="4"/>
  <c r="N39" i="3"/>
  <c r="E1146" i="4"/>
  <c r="F1061" i="4"/>
  <c r="E1078" i="4"/>
  <c r="O39" i="3"/>
  <c r="E1027" i="4"/>
  <c r="F1027" i="4"/>
  <c r="D1061" i="4"/>
  <c r="F1044" i="4"/>
  <c r="E503" i="4"/>
  <c r="E1129" i="4"/>
  <c r="F1078" i="4"/>
  <c r="D503" i="4"/>
  <c r="E1044" i="4"/>
  <c r="D486" i="4"/>
  <c r="D1044" i="4"/>
  <c r="E554" i="4"/>
  <c r="L39" i="3"/>
  <c r="A1096" i="4" l="1"/>
  <c r="A1147" i="4"/>
  <c r="A1130" i="4"/>
  <c r="A1079" i="4"/>
  <c r="A1062" i="4"/>
  <c r="A1045" i="4"/>
  <c r="A1113" i="4"/>
  <c r="A1164" i="4"/>
  <c r="A556" i="4"/>
  <c r="A539" i="4"/>
  <c r="A522" i="4"/>
  <c r="A505" i="4"/>
  <c r="C720" i="2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D538" i="4"/>
  <c r="E1113" i="4"/>
  <c r="E504" i="4"/>
  <c r="F1079" i="4"/>
  <c r="F1096" i="4"/>
  <c r="D1079" i="4"/>
  <c r="D1147" i="4"/>
  <c r="D1130" i="4"/>
  <c r="E1164" i="4"/>
  <c r="F1147" i="4"/>
  <c r="E1096" i="4"/>
  <c r="E1130" i="4"/>
  <c r="E487" i="4"/>
  <c r="D1096" i="4"/>
  <c r="E1147" i="4"/>
  <c r="D1113" i="4"/>
  <c r="F1164" i="4"/>
  <c r="E555" i="4"/>
  <c r="F521" i="4"/>
  <c r="D487" i="4"/>
  <c r="F504" i="4"/>
  <c r="D1164" i="4"/>
  <c r="F487" i="4"/>
  <c r="F1113" i="4"/>
  <c r="D521" i="4"/>
  <c r="D504" i="4"/>
  <c r="D1045" i="4"/>
  <c r="F1130" i="4"/>
  <c r="E1079" i="4"/>
  <c r="E1045" i="4"/>
  <c r="E1062" i="4"/>
  <c r="E521" i="4"/>
  <c r="E538" i="4"/>
  <c r="F1045" i="4"/>
  <c r="F538" i="4"/>
  <c r="D1062" i="4"/>
  <c r="F555" i="4"/>
  <c r="F1062" i="4"/>
  <c r="D555" i="4"/>
  <c r="A1063" i="4" l="1"/>
  <c r="A1165" i="4"/>
  <c r="A1114" i="4"/>
  <c r="A1080" i="4"/>
  <c r="A1131" i="4"/>
  <c r="A1148" i="4"/>
  <c r="A1097" i="4"/>
  <c r="A540" i="4"/>
  <c r="A557" i="4"/>
  <c r="A523" i="4"/>
  <c r="F1148" i="4"/>
  <c r="F1165" i="4"/>
  <c r="D1165" i="4"/>
  <c r="E539" i="4"/>
  <c r="D556" i="4"/>
  <c r="F1080" i="4"/>
  <c r="D1097" i="4"/>
  <c r="E505" i="4"/>
  <c r="E1131" i="4"/>
  <c r="D1114" i="4"/>
  <c r="F1131" i="4"/>
  <c r="F539" i="4"/>
  <c r="D1080" i="4"/>
  <c r="E1097" i="4"/>
  <c r="E1114" i="4"/>
  <c r="E556" i="4"/>
  <c r="E1148" i="4"/>
  <c r="D539" i="4"/>
  <c r="F1097" i="4"/>
  <c r="E1063" i="4"/>
  <c r="D1148" i="4"/>
  <c r="E1080" i="4"/>
  <c r="D1063" i="4"/>
  <c r="D505" i="4"/>
  <c r="E522" i="4"/>
  <c r="F556" i="4"/>
  <c r="F505" i="4"/>
  <c r="E1165" i="4"/>
  <c r="D522" i="4"/>
  <c r="F1063" i="4"/>
  <c r="F1114" i="4"/>
  <c r="D1131" i="4"/>
  <c r="F522" i="4"/>
  <c r="A1098" i="4" l="1"/>
  <c r="A1149" i="4"/>
  <c r="A1132" i="4"/>
  <c r="A1081" i="4"/>
  <c r="A1115" i="4"/>
  <c r="A1166" i="4"/>
  <c r="A558" i="4"/>
  <c r="A541" i="4"/>
  <c r="E1166" i="4"/>
  <c r="F557" i="4"/>
  <c r="D1149" i="4"/>
  <c r="F540" i="4"/>
  <c r="E557" i="4"/>
  <c r="E1115" i="4"/>
  <c r="F1132" i="4"/>
  <c r="E1149" i="4"/>
  <c r="F1098" i="4"/>
  <c r="D1166" i="4"/>
  <c r="E1132" i="4"/>
  <c r="E1098" i="4"/>
  <c r="D1132" i="4"/>
  <c r="F523" i="4"/>
  <c r="F1115" i="4"/>
  <c r="D1081" i="4"/>
  <c r="D540" i="4"/>
  <c r="E540" i="4"/>
  <c r="D1115" i="4"/>
  <c r="F1166" i="4"/>
  <c r="F1081" i="4"/>
  <c r="E523" i="4"/>
  <c r="F1149" i="4"/>
  <c r="E1081" i="4"/>
  <c r="D523" i="4"/>
  <c r="D557" i="4"/>
  <c r="D1098" i="4"/>
  <c r="A1167" i="4" l="1"/>
  <c r="A1150" i="4"/>
  <c r="A1116" i="4"/>
  <c r="A1133" i="4"/>
  <c r="A1099" i="4"/>
  <c r="A559" i="4"/>
  <c r="E1150" i="4"/>
  <c r="E559" i="4"/>
  <c r="E1116" i="4"/>
  <c r="F1150" i="4"/>
  <c r="D559" i="4"/>
  <c r="D1099" i="4"/>
  <c r="F1167" i="4"/>
  <c r="F1133" i="4"/>
  <c r="F541" i="4"/>
  <c r="F558" i="4"/>
  <c r="D1133" i="4"/>
  <c r="E558" i="4"/>
  <c r="E1167" i="4"/>
  <c r="D1116" i="4"/>
  <c r="D1167" i="4"/>
  <c r="F1116" i="4"/>
  <c r="D558" i="4"/>
  <c r="E1133" i="4"/>
  <c r="F1099" i="4"/>
  <c r="E541" i="4"/>
  <c r="F559" i="4"/>
  <c r="D1150" i="4"/>
  <c r="D541" i="4"/>
  <c r="E1099" i="4"/>
  <c r="A1134" i="4" l="1"/>
  <c r="A1117" i="4"/>
  <c r="A1151" i="4"/>
  <c r="A1168" i="4"/>
  <c r="F1134" i="4"/>
  <c r="E1134" i="4"/>
  <c r="D1151" i="4"/>
  <c r="E1168" i="4"/>
  <c r="F1117" i="4"/>
  <c r="E1117" i="4"/>
  <c r="F1151" i="4"/>
  <c r="E1151" i="4"/>
  <c r="D1117" i="4"/>
  <c r="F1168" i="4"/>
  <c r="D1134" i="4"/>
  <c r="D1168" i="4"/>
  <c r="A1169" i="4" l="1"/>
  <c r="A1152" i="4"/>
  <c r="A1135" i="4"/>
  <c r="D1152" i="4"/>
  <c r="E1152" i="4"/>
  <c r="F1169" i="4"/>
  <c r="F1135" i="4"/>
  <c r="F1152" i="4"/>
  <c r="E1135" i="4"/>
  <c r="D1169" i="4"/>
  <c r="E1169" i="4"/>
  <c r="D1135" i="4"/>
  <c r="A1153" i="4" l="1"/>
  <c r="A1170" i="4"/>
  <c r="E1153" i="4"/>
  <c r="D1153" i="4"/>
  <c r="F1170" i="4"/>
  <c r="F1153" i="4"/>
  <c r="D1170" i="4"/>
  <c r="E1170" i="4"/>
  <c r="A1171" i="4" l="1"/>
  <c r="E1171" i="4"/>
  <c r="F1171" i="4"/>
  <c r="D117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Cooper</author>
  </authors>
  <commentList>
    <comment ref="B32" authorId="0" shapeId="0" xr:uid="{6DD21AC9-218E-4F58-82B1-E28031FAD0FE}">
      <text>
        <r>
          <rPr>
            <b/>
            <sz val="9"/>
            <color indexed="81"/>
            <rFont val="Tahoma"/>
            <family val="2"/>
          </rPr>
          <t>Note frame spacing change at Fr 159 onwards.</t>
        </r>
      </text>
    </comment>
    <comment ref="B63" authorId="0" shapeId="0" xr:uid="{26AEAA9E-F4DC-41AE-A6A9-6FE290B8CD60}">
      <text>
        <r>
          <rPr>
            <b/>
            <sz val="9"/>
            <color indexed="81"/>
            <rFont val="Tahoma"/>
            <family val="2"/>
          </rPr>
          <t>Note frame spacing change at Fr 33 aftwards.</t>
        </r>
      </text>
    </comment>
  </commentList>
</comments>
</file>

<file path=xl/sharedStrings.xml><?xml version="1.0" encoding="utf-8"?>
<sst xmlns="http://schemas.openxmlformats.org/spreadsheetml/2006/main" count="686" uniqueCount="37">
  <si>
    <t>Vessel name</t>
  </si>
  <si>
    <t>LBP</t>
  </si>
  <si>
    <t>AP</t>
  </si>
  <si>
    <t>FP</t>
  </si>
  <si>
    <t>Frame spacing</t>
  </si>
  <si>
    <t>m</t>
  </si>
  <si>
    <t>Frame</t>
  </si>
  <si>
    <t>Beam</t>
  </si>
  <si>
    <t>PMB start</t>
  </si>
  <si>
    <t>PMB end</t>
  </si>
  <si>
    <t>Bilge radius</t>
  </si>
  <si>
    <t>x</t>
  </si>
  <si>
    <t>y</t>
  </si>
  <si>
    <t>z</t>
  </si>
  <si>
    <t>m (frames -7 to 33, 159 to 197)</t>
  </si>
  <si>
    <t>m (frames 33 to 159)</t>
  </si>
  <si>
    <t>Tank Top 2.0m</t>
  </si>
  <si>
    <t>Tank Top 3.5m</t>
  </si>
  <si>
    <t>Mezz Deck 5.6m</t>
  </si>
  <si>
    <t>Tween Deck 9.0m</t>
  </si>
  <si>
    <t>x from FP</t>
  </si>
  <si>
    <t>Flat Bottom 0.0m</t>
  </si>
  <si>
    <t>Scale 1:</t>
  </si>
  <si>
    <t>Waterline 7.4m</t>
  </si>
  <si>
    <t>Waterline 1.0m</t>
  </si>
  <si>
    <t>Hand measured</t>
  </si>
  <si>
    <t>dy</t>
  </si>
  <si>
    <t>Stem</t>
  </si>
  <si>
    <t>Offsets at Waterlines</t>
  </si>
  <si>
    <t>Point ID on Frames tab</t>
  </si>
  <si>
    <t>(Midship Sections Frames 50 to 128 inc.)</t>
  </si>
  <si>
    <t>Skeg starts</t>
  </si>
  <si>
    <t>y (m from CL)</t>
  </si>
  <si>
    <t>Ordinate</t>
  </si>
  <si>
    <t>z (m from Base)</t>
  </si>
  <si>
    <t>x (m from FP)</t>
  </si>
  <si>
    <t>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</si>
</sst>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4" fontId="2" fillId="0" borderId="0" xfId="0" applyNumberFormat="1" applyFont="1"/>
    <xf numFmtId="164" fontId="4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7" xfId="0" applyBorder="1"/>
    <xf numFmtId="165" fontId="1" fillId="0" borderId="7" xfId="0" applyNumberFormat="1" applyFont="1" applyBorder="1"/>
    <xf numFmtId="164" fontId="0" fillId="0" borderId="8" xfId="0" applyNumberFormat="1" applyBorder="1"/>
    <xf numFmtId="165" fontId="1" fillId="0" borderId="4" xfId="0" applyNumberFormat="1" applyFont="1" applyBorder="1"/>
    <xf numFmtId="165" fontId="1" fillId="0" borderId="6" xfId="0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13" xfId="0" applyBorder="1" applyAlignment="1">
      <alignment horizontal="center"/>
    </xf>
    <xf numFmtId="0" fontId="4" fillId="0" borderId="13" xfId="0" applyFont="1" applyBorder="1"/>
    <xf numFmtId="164" fontId="4" fillId="0" borderId="13" xfId="0" applyNumberFormat="1" applyFont="1" applyBorder="1"/>
    <xf numFmtId="0" fontId="0" fillId="0" borderId="14" xfId="0" applyBorder="1" applyAlignment="1">
      <alignment horizontal="center"/>
    </xf>
    <xf numFmtId="0" fontId="4" fillId="0" borderId="14" xfId="0" applyFont="1" applyBorder="1"/>
    <xf numFmtId="164" fontId="4" fillId="0" borderId="14" xfId="0" applyNumberFormat="1" applyFont="1" applyBorder="1"/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Bow Sections - Frames 128 to</a:t>
            </a:r>
            <a:r>
              <a:rPr lang="en-GB" baseline="0"/>
              <a:t> 197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Frames!$C$2</c:f>
              <c:strCache>
                <c:ptCount val="1"/>
                <c:pt idx="0">
                  <c:v>128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Frames!$D$5:$D$18</c:f>
              <c:numCache>
                <c:formatCode>0.000</c:formatCode>
                <c:ptCount val="14"/>
                <c:pt idx="0">
                  <c:v>0</c:v>
                </c:pt>
                <c:pt idx="1">
                  <c:v>3.9000000000000004</c:v>
                </c:pt>
                <c:pt idx="2">
                  <c:v>7.4</c:v>
                </c:pt>
                <c:pt idx="3">
                  <c:v>10.25</c:v>
                </c:pt>
                <c:pt idx="4">
                  <c:v>12.7</c:v>
                </c:pt>
                <c:pt idx="5">
                  <c:v>14.749999999999998</c:v>
                </c:pt>
                <c:pt idx="6">
                  <c:v>16.399999999999999</c:v>
                </c:pt>
                <c:pt idx="7">
                  <c:v>17.399999999999999</c:v>
                </c:pt>
                <c:pt idx="8">
                  <c:v>18.132000000000001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Frames!$E$5:$E$18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0.40100000000000002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2A-42DD-8A6A-58D5B6C7EAC0}"/>
            </c:ext>
          </c:extLst>
        </c:ser>
        <c:ser>
          <c:idx val="1"/>
          <c:order val="1"/>
          <c:tx>
            <c:strRef>
              <c:f>Frames!$C$23</c:f>
              <c:strCache>
                <c:ptCount val="1"/>
                <c:pt idx="0">
                  <c:v>130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Frames!$D$26:$D$40</c:f>
              <c:numCache>
                <c:formatCode>0.000</c:formatCode>
                <c:ptCount val="15"/>
                <c:pt idx="0">
                  <c:v>0</c:v>
                </c:pt>
                <c:pt idx="1">
                  <c:v>3.6775600000000015</c:v>
                </c:pt>
                <c:pt idx="2">
                  <c:v>7.1775600000000015</c:v>
                </c:pt>
                <c:pt idx="3">
                  <c:v>10.027560000000001</c:v>
                </c:pt>
                <c:pt idx="4">
                  <c:v>12.47756</c:v>
                </c:pt>
                <c:pt idx="5">
                  <c:v>14.527559999999999</c:v>
                </c:pt>
                <c:pt idx="6">
                  <c:v>16.17756</c:v>
                </c:pt>
                <c:pt idx="7">
                  <c:v>17</c:v>
                </c:pt>
                <c:pt idx="8">
                  <c:v>18.122713999999998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Frames!$E$26:$E$40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F-466B-9E8B-C36CC79403FA}"/>
            </c:ext>
          </c:extLst>
        </c:ser>
        <c:ser>
          <c:idx val="2"/>
          <c:order val="2"/>
          <c:tx>
            <c:strRef>
              <c:f>Frames!$C$44</c:f>
              <c:strCache>
                <c:ptCount val="1"/>
                <c:pt idx="0">
                  <c:v>132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Frames!$D$47:$D$61</c:f>
              <c:numCache>
                <c:formatCode>0.000</c:formatCode>
                <c:ptCount val="15"/>
                <c:pt idx="0">
                  <c:v>0</c:v>
                </c:pt>
                <c:pt idx="1">
                  <c:v>3.4849700000000023</c:v>
                </c:pt>
                <c:pt idx="2">
                  <c:v>6.9849700000000023</c:v>
                </c:pt>
                <c:pt idx="3">
                  <c:v>9.834970000000002</c:v>
                </c:pt>
                <c:pt idx="4">
                  <c:v>12.284970000000001</c:v>
                </c:pt>
                <c:pt idx="5">
                  <c:v>14.33497</c:v>
                </c:pt>
                <c:pt idx="6">
                  <c:v>15.984970000000001</c:v>
                </c:pt>
                <c:pt idx="7">
                  <c:v>17</c:v>
                </c:pt>
                <c:pt idx="8">
                  <c:v>18.042524999999998</c:v>
                </c:pt>
                <c:pt idx="9">
                  <c:v>18.390999999999998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Frames!$E$47:$E$61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FF-466B-9E8B-C36CC79403FA}"/>
            </c:ext>
          </c:extLst>
        </c:ser>
        <c:ser>
          <c:idx val="3"/>
          <c:order val="3"/>
          <c:tx>
            <c:strRef>
              <c:f>Frames!$C$65</c:f>
              <c:strCache>
                <c:ptCount val="1"/>
                <c:pt idx="0">
                  <c:v>134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Frames!$D$68:$D$82</c:f>
              <c:numCache>
                <c:formatCode>0.000</c:formatCode>
                <c:ptCount val="15"/>
                <c:pt idx="0">
                  <c:v>0</c:v>
                </c:pt>
                <c:pt idx="1">
                  <c:v>3.2923800000000032</c:v>
                </c:pt>
                <c:pt idx="2">
                  <c:v>6.7923800000000032</c:v>
                </c:pt>
                <c:pt idx="3">
                  <c:v>9.6423800000000028</c:v>
                </c:pt>
                <c:pt idx="4">
                  <c:v>12.092380000000002</c:v>
                </c:pt>
                <c:pt idx="5">
                  <c:v>14.142380000000001</c:v>
                </c:pt>
                <c:pt idx="6">
                  <c:v>15.792380000000001</c:v>
                </c:pt>
                <c:pt idx="7">
                  <c:v>17</c:v>
                </c:pt>
                <c:pt idx="8">
                  <c:v>17.962336000000001</c:v>
                </c:pt>
                <c:pt idx="9">
                  <c:v>18.373999999999999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Frames!$E$68:$E$82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FF-466B-9E8B-C36CC79403FA}"/>
            </c:ext>
          </c:extLst>
        </c:ser>
        <c:ser>
          <c:idx val="4"/>
          <c:order val="4"/>
          <c:tx>
            <c:strRef>
              <c:f>Frames!$C$86</c:f>
              <c:strCache>
                <c:ptCount val="1"/>
                <c:pt idx="0">
                  <c:v>136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Frames!$D$89:$D$103</c:f>
              <c:numCache>
                <c:formatCode>0.000</c:formatCode>
                <c:ptCount val="15"/>
                <c:pt idx="0">
                  <c:v>0</c:v>
                </c:pt>
                <c:pt idx="1">
                  <c:v>3.0997900000000005</c:v>
                </c:pt>
                <c:pt idx="2">
                  <c:v>6.5997900000000005</c:v>
                </c:pt>
                <c:pt idx="3">
                  <c:v>9.4497900000000001</c:v>
                </c:pt>
                <c:pt idx="4">
                  <c:v>11.899789999999999</c:v>
                </c:pt>
                <c:pt idx="5">
                  <c:v>13.94979</c:v>
                </c:pt>
                <c:pt idx="6">
                  <c:v>15.59979</c:v>
                </c:pt>
                <c:pt idx="7">
                  <c:v>17</c:v>
                </c:pt>
                <c:pt idx="8">
                  <c:v>17.801957999999999</c:v>
                </c:pt>
                <c:pt idx="9">
                  <c:v>18.303000000000001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Frames!$E$89:$E$103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FF-466B-9E8B-C36CC79403FA}"/>
            </c:ext>
          </c:extLst>
        </c:ser>
        <c:ser>
          <c:idx val="5"/>
          <c:order val="5"/>
          <c:tx>
            <c:strRef>
              <c:f>Frames!$C$107</c:f>
              <c:strCache>
                <c:ptCount val="1"/>
                <c:pt idx="0">
                  <c:v>138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Frames!$D$110:$D$123</c:f>
              <c:numCache>
                <c:formatCode>0.000</c:formatCode>
                <c:ptCount val="14"/>
                <c:pt idx="0">
                  <c:v>0</c:v>
                </c:pt>
                <c:pt idx="1">
                  <c:v>2.7146100000000022</c:v>
                </c:pt>
                <c:pt idx="2">
                  <c:v>6.2146100000000022</c:v>
                </c:pt>
                <c:pt idx="3">
                  <c:v>9.0646100000000018</c:v>
                </c:pt>
                <c:pt idx="4">
                  <c:v>11.514610000000001</c:v>
                </c:pt>
                <c:pt idx="5">
                  <c:v>13.56461</c:v>
                </c:pt>
                <c:pt idx="6">
                  <c:v>15.21461</c:v>
                </c:pt>
                <c:pt idx="7">
                  <c:v>16.5</c:v>
                </c:pt>
                <c:pt idx="8">
                  <c:v>17.561391</c:v>
                </c:pt>
                <c:pt idx="9">
                  <c:v>18.18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Frames!$E$110:$E$123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FF-466B-9E8B-C36CC79403FA}"/>
            </c:ext>
          </c:extLst>
        </c:ser>
        <c:ser>
          <c:idx val="6"/>
          <c:order val="6"/>
          <c:tx>
            <c:strRef>
              <c:f>Frames!$C$128</c:f>
              <c:strCache>
                <c:ptCount val="1"/>
                <c:pt idx="0">
                  <c:v>140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Frames!$D$131:$D$144</c:f>
              <c:numCache>
                <c:formatCode>0.000</c:formatCode>
                <c:ptCount val="14"/>
                <c:pt idx="0">
                  <c:v>0</c:v>
                </c:pt>
                <c:pt idx="1">
                  <c:v>2.3294300000000003</c:v>
                </c:pt>
                <c:pt idx="2">
                  <c:v>5.8294300000000003</c:v>
                </c:pt>
                <c:pt idx="3">
                  <c:v>8.67943</c:v>
                </c:pt>
                <c:pt idx="4">
                  <c:v>11.129429999999999</c:v>
                </c:pt>
                <c:pt idx="5">
                  <c:v>13.17943</c:v>
                </c:pt>
                <c:pt idx="6">
                  <c:v>14.82943</c:v>
                </c:pt>
                <c:pt idx="7">
                  <c:v>16</c:v>
                </c:pt>
                <c:pt idx="8">
                  <c:v>17.240634999999997</c:v>
                </c:pt>
                <c:pt idx="9">
                  <c:v>17.984999999999999</c:v>
                </c:pt>
                <c:pt idx="10">
                  <c:v>18.324999999999999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Frames!$E$131:$E$144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FF-466B-9E8B-C36CC79403FA}"/>
            </c:ext>
          </c:extLst>
        </c:ser>
        <c:ser>
          <c:idx val="7"/>
          <c:order val="7"/>
          <c:tx>
            <c:strRef>
              <c:f>Frames!$C$149</c:f>
              <c:strCache>
                <c:ptCount val="1"/>
                <c:pt idx="0">
                  <c:v>142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Frames!$D$152:$D$165</c:f>
              <c:numCache>
                <c:formatCode>0.000</c:formatCode>
                <c:ptCount val="14"/>
                <c:pt idx="0">
                  <c:v>0</c:v>
                </c:pt>
                <c:pt idx="1">
                  <c:v>1.944250000000002</c:v>
                </c:pt>
                <c:pt idx="2">
                  <c:v>5.444250000000002</c:v>
                </c:pt>
                <c:pt idx="3">
                  <c:v>8.2942500000000017</c:v>
                </c:pt>
                <c:pt idx="4">
                  <c:v>10.744250000000001</c:v>
                </c:pt>
                <c:pt idx="5">
                  <c:v>12.79425</c:v>
                </c:pt>
                <c:pt idx="6">
                  <c:v>14.44425</c:v>
                </c:pt>
                <c:pt idx="7">
                  <c:v>15.5</c:v>
                </c:pt>
                <c:pt idx="8">
                  <c:v>16.919878999999998</c:v>
                </c:pt>
                <c:pt idx="9">
                  <c:v>17.756</c:v>
                </c:pt>
                <c:pt idx="10">
                  <c:v>18.25</c:v>
                </c:pt>
                <c:pt idx="11">
                  <c:v>18.399999999999999</c:v>
                </c:pt>
                <c:pt idx="12">
                  <c:v>18.363281000000001</c:v>
                </c:pt>
                <c:pt idx="13">
                  <c:v>18.399999999999999</c:v>
                </c:pt>
              </c:numCache>
            </c:numRef>
          </c:xVal>
          <c:yVal>
            <c:numRef>
              <c:f>Frames!$E$152:$E$165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FF-466B-9E8B-C36CC79403FA}"/>
            </c:ext>
          </c:extLst>
        </c:ser>
        <c:ser>
          <c:idx val="8"/>
          <c:order val="8"/>
          <c:tx>
            <c:strRef>
              <c:f>Frames!$C$170</c:f>
              <c:strCache>
                <c:ptCount val="1"/>
                <c:pt idx="0">
                  <c:v>144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Frames!$D$173:$D$186</c:f>
              <c:numCache>
                <c:formatCode>0.000</c:formatCode>
                <c:ptCount val="14"/>
                <c:pt idx="0">
                  <c:v>0</c:v>
                </c:pt>
                <c:pt idx="1">
                  <c:v>1.5590699999999984</c:v>
                </c:pt>
                <c:pt idx="2">
                  <c:v>5.0590699999999984</c:v>
                </c:pt>
                <c:pt idx="3">
                  <c:v>7.9090699999999989</c:v>
                </c:pt>
                <c:pt idx="4">
                  <c:v>10.359069999999999</c:v>
                </c:pt>
                <c:pt idx="5">
                  <c:v>12.40907</c:v>
                </c:pt>
                <c:pt idx="6">
                  <c:v>14.05907</c:v>
                </c:pt>
                <c:pt idx="7">
                  <c:v>15</c:v>
                </c:pt>
                <c:pt idx="8">
                  <c:v>16.478839499999999</c:v>
                </c:pt>
                <c:pt idx="9">
                  <c:v>17.402999999999999</c:v>
                </c:pt>
                <c:pt idx="10">
                  <c:v>18.056000000000001</c:v>
                </c:pt>
                <c:pt idx="11">
                  <c:v>18.356999999999999</c:v>
                </c:pt>
                <c:pt idx="12">
                  <c:v>18.323186499999998</c:v>
                </c:pt>
                <c:pt idx="13">
                  <c:v>18.399999999999999</c:v>
                </c:pt>
              </c:numCache>
            </c:numRef>
          </c:xVal>
          <c:yVal>
            <c:numRef>
              <c:f>Frames!$E$173:$E$186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FF-466B-9E8B-C36CC79403FA}"/>
            </c:ext>
          </c:extLst>
        </c:ser>
        <c:ser>
          <c:idx val="9"/>
          <c:order val="9"/>
          <c:tx>
            <c:strRef>
              <c:f>Frames!$C$191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Frames!$D$194:$D$207</c:f>
              <c:numCache>
                <c:formatCode>0.000</c:formatCode>
                <c:ptCount val="14"/>
                <c:pt idx="0">
                  <c:v>0</c:v>
                </c:pt>
                <c:pt idx="1">
                  <c:v>0.98130000000000095</c:v>
                </c:pt>
                <c:pt idx="2">
                  <c:v>4.4813000000000009</c:v>
                </c:pt>
                <c:pt idx="3">
                  <c:v>7.3313000000000015</c:v>
                </c:pt>
                <c:pt idx="4">
                  <c:v>9.7813000000000017</c:v>
                </c:pt>
                <c:pt idx="5">
                  <c:v>11.831300000000001</c:v>
                </c:pt>
                <c:pt idx="6">
                  <c:v>13.481300000000001</c:v>
                </c:pt>
                <c:pt idx="7">
                  <c:v>15</c:v>
                </c:pt>
                <c:pt idx="8">
                  <c:v>15.957610999999998</c:v>
                </c:pt>
                <c:pt idx="9">
                  <c:v>16.978999999999999</c:v>
                </c:pt>
                <c:pt idx="10">
                  <c:v>17.738</c:v>
                </c:pt>
                <c:pt idx="11">
                  <c:v>18.202000000000002</c:v>
                </c:pt>
                <c:pt idx="12">
                  <c:v>18.283091999999996</c:v>
                </c:pt>
                <c:pt idx="13">
                  <c:v>18.399999999999999</c:v>
                </c:pt>
              </c:numCache>
            </c:numRef>
          </c:xVal>
          <c:yVal>
            <c:numRef>
              <c:f>Frames!$E$194:$E$207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FF-466B-9E8B-C36CC79403FA}"/>
            </c:ext>
          </c:extLst>
        </c:ser>
        <c:ser>
          <c:idx val="10"/>
          <c:order val="10"/>
          <c:tx>
            <c:strRef>
              <c:f>Frames!$C$212</c:f>
              <c:strCache>
                <c:ptCount val="1"/>
                <c:pt idx="0">
                  <c:v>148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Frames!$D$215:$D$228</c:f>
              <c:numCache>
                <c:formatCode>0.000</c:formatCode>
                <c:ptCount val="14"/>
                <c:pt idx="1">
                  <c:v>0</c:v>
                </c:pt>
                <c:pt idx="2">
                  <c:v>3.9035300000000004</c:v>
                </c:pt>
                <c:pt idx="3">
                  <c:v>6.7535300000000005</c:v>
                </c:pt>
                <c:pt idx="4">
                  <c:v>9.2035300000000007</c:v>
                </c:pt>
                <c:pt idx="5">
                  <c:v>11.25353</c:v>
                </c:pt>
                <c:pt idx="6">
                  <c:v>12.90353</c:v>
                </c:pt>
                <c:pt idx="7">
                  <c:v>14.5</c:v>
                </c:pt>
                <c:pt idx="8">
                  <c:v>15.436382499999997</c:v>
                </c:pt>
                <c:pt idx="9">
                  <c:v>16.466999999999999</c:v>
                </c:pt>
                <c:pt idx="10">
                  <c:v>17.315000000000001</c:v>
                </c:pt>
                <c:pt idx="11">
                  <c:v>17.919</c:v>
                </c:pt>
                <c:pt idx="12">
                  <c:v>18.122713999999998</c:v>
                </c:pt>
                <c:pt idx="13">
                  <c:v>18.315000000000001</c:v>
                </c:pt>
              </c:numCache>
            </c:numRef>
          </c:xVal>
          <c:yVal>
            <c:numRef>
              <c:f>Frames!$E$215:$E$228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CFF-466B-9E8B-C36CC79403FA}"/>
            </c:ext>
          </c:extLst>
        </c:ser>
        <c:ser>
          <c:idx val="11"/>
          <c:order val="11"/>
          <c:tx>
            <c:strRef>
              <c:f>Frames!$C$233</c:f>
              <c:strCache>
                <c:ptCount val="1"/>
                <c:pt idx="0">
                  <c:v>150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Frames!$D$236:$D$249</c:f>
              <c:numCache>
                <c:formatCode>0.000</c:formatCode>
                <c:ptCount val="14"/>
                <c:pt idx="1">
                  <c:v>0</c:v>
                </c:pt>
                <c:pt idx="2">
                  <c:v>3.3257599999999994</c:v>
                </c:pt>
                <c:pt idx="3">
                  <c:v>6.1757599999999995</c:v>
                </c:pt>
                <c:pt idx="4">
                  <c:v>8.6257599999999996</c:v>
                </c:pt>
                <c:pt idx="5">
                  <c:v>10.67576</c:v>
                </c:pt>
                <c:pt idx="6">
                  <c:v>12.325760000000001</c:v>
                </c:pt>
                <c:pt idx="7">
                  <c:v>13.5</c:v>
                </c:pt>
                <c:pt idx="8">
                  <c:v>14.834964999999999</c:v>
                </c:pt>
                <c:pt idx="9">
                  <c:v>15.938000000000001</c:v>
                </c:pt>
                <c:pt idx="10">
                  <c:v>16.82</c:v>
                </c:pt>
                <c:pt idx="11">
                  <c:v>17.509</c:v>
                </c:pt>
                <c:pt idx="12">
                  <c:v>17.801957999999999</c:v>
                </c:pt>
                <c:pt idx="13">
                  <c:v>18.074000000000002</c:v>
                </c:pt>
              </c:numCache>
            </c:numRef>
          </c:xVal>
          <c:yVal>
            <c:numRef>
              <c:f>Frames!$E$236:$E$249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CFF-466B-9E8B-C36CC79403FA}"/>
            </c:ext>
          </c:extLst>
        </c:ser>
        <c:ser>
          <c:idx val="12"/>
          <c:order val="12"/>
          <c:tx>
            <c:strRef>
              <c:f>Frames!$C$254</c:f>
              <c:strCache>
                <c:ptCount val="1"/>
                <c:pt idx="0">
                  <c:v>152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Frames!$D$257:$D$270</c:f>
              <c:numCache>
                <c:formatCode>0.000</c:formatCode>
                <c:ptCount val="14"/>
                <c:pt idx="1">
                  <c:v>0</c:v>
                </c:pt>
                <c:pt idx="2">
                  <c:v>2.5553999999999983</c:v>
                </c:pt>
                <c:pt idx="3">
                  <c:v>5.4053999999999984</c:v>
                </c:pt>
                <c:pt idx="4">
                  <c:v>7.8553999999999986</c:v>
                </c:pt>
                <c:pt idx="5">
                  <c:v>9.9053999999999984</c:v>
                </c:pt>
                <c:pt idx="6">
                  <c:v>11.555399999999999</c:v>
                </c:pt>
                <c:pt idx="7">
                  <c:v>13</c:v>
                </c:pt>
                <c:pt idx="8">
                  <c:v>14.193453</c:v>
                </c:pt>
                <c:pt idx="9">
                  <c:v>15.303000000000001</c:v>
                </c:pt>
                <c:pt idx="10">
                  <c:v>16.291</c:v>
                </c:pt>
                <c:pt idx="11">
                  <c:v>17.013999999999999</c:v>
                </c:pt>
                <c:pt idx="12">
                  <c:v>17.401012999999999</c:v>
                </c:pt>
                <c:pt idx="13">
                  <c:v>17.721</c:v>
                </c:pt>
              </c:numCache>
            </c:numRef>
          </c:xVal>
          <c:yVal>
            <c:numRef>
              <c:f>Frames!$E$257:$E$270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CFF-466B-9E8B-C36CC79403FA}"/>
            </c:ext>
          </c:extLst>
        </c:ser>
        <c:ser>
          <c:idx val="13"/>
          <c:order val="13"/>
          <c:tx>
            <c:strRef>
              <c:f>Frames!$C$275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Frames!$D$278:$D$291</c:f>
              <c:numCache>
                <c:formatCode>0.000</c:formatCode>
                <c:ptCount val="14"/>
                <c:pt idx="1">
                  <c:v>0</c:v>
                </c:pt>
                <c:pt idx="2">
                  <c:v>1.9005940000000012</c:v>
                </c:pt>
                <c:pt idx="3">
                  <c:v>4.7505940000000013</c:v>
                </c:pt>
                <c:pt idx="4">
                  <c:v>7.2005940000000015</c:v>
                </c:pt>
                <c:pt idx="5">
                  <c:v>9.2505940000000013</c:v>
                </c:pt>
                <c:pt idx="6">
                  <c:v>10.900594000000002</c:v>
                </c:pt>
                <c:pt idx="7">
                  <c:v>12</c:v>
                </c:pt>
                <c:pt idx="8">
                  <c:v>13.471751999999999</c:v>
                </c:pt>
                <c:pt idx="9">
                  <c:v>14.667</c:v>
                </c:pt>
                <c:pt idx="10">
                  <c:v>15.638</c:v>
                </c:pt>
                <c:pt idx="11">
                  <c:v>16.475999999999999</c:v>
                </c:pt>
                <c:pt idx="12">
                  <c:v>16.919878999999998</c:v>
                </c:pt>
                <c:pt idx="13">
                  <c:v>17.295999999999999</c:v>
                </c:pt>
              </c:numCache>
            </c:numRef>
          </c:xVal>
          <c:yVal>
            <c:numRef>
              <c:f>Frames!$E$278:$E$291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CFF-466B-9E8B-C36CC79403FA}"/>
            </c:ext>
          </c:extLst>
        </c:ser>
        <c:ser>
          <c:idx val="14"/>
          <c:order val="14"/>
          <c:tx>
            <c:strRef>
              <c:f>Frames!$C$296</c:f>
              <c:strCache>
                <c:ptCount val="1"/>
                <c:pt idx="0">
                  <c:v>156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Frames!$D$299:$D$312</c:f>
              <c:numCache>
                <c:formatCode>0.000</c:formatCode>
                <c:ptCount val="14"/>
                <c:pt idx="1">
                  <c:v>0</c:v>
                </c:pt>
                <c:pt idx="2">
                  <c:v>1.0146799999999998</c:v>
                </c:pt>
                <c:pt idx="3">
                  <c:v>3.8646799999999999</c:v>
                </c:pt>
                <c:pt idx="4">
                  <c:v>6.3146800000000001</c:v>
                </c:pt>
                <c:pt idx="5">
                  <c:v>8.3646799999999999</c:v>
                </c:pt>
                <c:pt idx="6">
                  <c:v>10.01468</c:v>
                </c:pt>
                <c:pt idx="7">
                  <c:v>11.5</c:v>
                </c:pt>
                <c:pt idx="8">
                  <c:v>12.750050999999999</c:v>
                </c:pt>
                <c:pt idx="9">
                  <c:v>13.944000000000001</c:v>
                </c:pt>
                <c:pt idx="10">
                  <c:v>14.967000000000001</c:v>
                </c:pt>
                <c:pt idx="11">
                  <c:v>15.91</c:v>
                </c:pt>
                <c:pt idx="12">
                  <c:v>16.358556</c:v>
                </c:pt>
                <c:pt idx="13">
                  <c:v>16.786999999999999</c:v>
                </c:pt>
              </c:numCache>
            </c:numRef>
          </c:xVal>
          <c:yVal>
            <c:numRef>
              <c:f>Frames!$E$299:$E$312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CFF-466B-9E8B-C36CC79403FA}"/>
            </c:ext>
          </c:extLst>
        </c:ser>
        <c:ser>
          <c:idx val="15"/>
          <c:order val="15"/>
          <c:tx>
            <c:strRef>
              <c:f>Frames!$C$317</c:f>
              <c:strCache>
                <c:ptCount val="1"/>
                <c:pt idx="0">
                  <c:v>158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Frames!$D$320:$D$333</c:f>
              <c:numCache>
                <c:formatCode>0.000</c:formatCode>
                <c:ptCount val="14"/>
                <c:pt idx="2">
                  <c:v>0</c:v>
                </c:pt>
                <c:pt idx="3">
                  <c:v>3.1906149999999993</c:v>
                </c:pt>
                <c:pt idx="4">
                  <c:v>5.6406149999999995</c:v>
                </c:pt>
                <c:pt idx="5">
                  <c:v>7.6906149999999993</c:v>
                </c:pt>
                <c:pt idx="6">
                  <c:v>9.3406149999999997</c:v>
                </c:pt>
                <c:pt idx="7">
                  <c:v>10.5</c:v>
                </c:pt>
                <c:pt idx="8">
                  <c:v>12.108538999999999</c:v>
                </c:pt>
                <c:pt idx="9">
                  <c:v>13.202</c:v>
                </c:pt>
                <c:pt idx="10">
                  <c:v>14.297000000000001</c:v>
                </c:pt>
                <c:pt idx="11">
                  <c:v>15.246</c:v>
                </c:pt>
                <c:pt idx="12">
                  <c:v>15.797232999999999</c:v>
                </c:pt>
                <c:pt idx="13">
                  <c:v>16.236000000000001</c:v>
                </c:pt>
              </c:numCache>
            </c:numRef>
          </c:xVal>
          <c:yVal>
            <c:numRef>
              <c:f>Frames!$E$320:$E$333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CFF-466B-9E8B-C36CC79403FA}"/>
            </c:ext>
          </c:extLst>
        </c:ser>
        <c:ser>
          <c:idx val="16"/>
          <c:order val="16"/>
          <c:tx>
            <c:strRef>
              <c:f>Frames!$C$338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Frames!$D$341:$D$354</c:f>
              <c:numCache>
                <c:formatCode>0.000</c:formatCode>
                <c:ptCount val="14"/>
                <c:pt idx="2">
                  <c:v>0</c:v>
                </c:pt>
                <c:pt idx="3">
                  <c:v>2.6128449999999983</c:v>
                </c:pt>
                <c:pt idx="4">
                  <c:v>5.0628449999999985</c:v>
                </c:pt>
                <c:pt idx="5">
                  <c:v>7.1128449999999983</c:v>
                </c:pt>
                <c:pt idx="6">
                  <c:v>8.7628449999999987</c:v>
                </c:pt>
                <c:pt idx="7">
                  <c:v>10</c:v>
                </c:pt>
                <c:pt idx="8">
                  <c:v>11.426932499999999</c:v>
                </c:pt>
                <c:pt idx="9">
                  <c:v>12.602</c:v>
                </c:pt>
                <c:pt idx="10">
                  <c:v>13.696999999999999</c:v>
                </c:pt>
                <c:pt idx="11">
                  <c:v>14.694000000000001</c:v>
                </c:pt>
                <c:pt idx="12">
                  <c:v>15.235909999999999</c:v>
                </c:pt>
                <c:pt idx="13">
                  <c:v>15.698</c:v>
                </c:pt>
              </c:numCache>
            </c:numRef>
          </c:xVal>
          <c:yVal>
            <c:numRef>
              <c:f>Frames!$E$341:$E$354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CFF-466B-9E8B-C36CC79403FA}"/>
            </c:ext>
          </c:extLst>
        </c:ser>
        <c:ser>
          <c:idx val="17"/>
          <c:order val="17"/>
          <c:tx>
            <c:strRef>
              <c:f>Frames!$C$359</c:f>
              <c:strCache>
                <c:ptCount val="1"/>
                <c:pt idx="0">
                  <c:v>162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Frames!$D$362:$D$375</c:f>
              <c:numCache>
                <c:formatCode>0.000</c:formatCode>
                <c:ptCount val="14"/>
                <c:pt idx="2">
                  <c:v>0</c:v>
                </c:pt>
                <c:pt idx="3">
                  <c:v>1.9965569999999992</c:v>
                </c:pt>
                <c:pt idx="4">
                  <c:v>4.4465569999999994</c:v>
                </c:pt>
                <c:pt idx="5">
                  <c:v>6.4965569999999992</c:v>
                </c:pt>
                <c:pt idx="6">
                  <c:v>8.1465569999999996</c:v>
                </c:pt>
                <c:pt idx="7">
                  <c:v>9.5</c:v>
                </c:pt>
                <c:pt idx="8">
                  <c:v>10.865609499999998</c:v>
                </c:pt>
                <c:pt idx="9">
                  <c:v>11.995999999999999</c:v>
                </c:pt>
                <c:pt idx="10">
                  <c:v>13.096</c:v>
                </c:pt>
                <c:pt idx="11">
                  <c:v>14.143000000000001</c:v>
                </c:pt>
                <c:pt idx="12">
                  <c:v>14.674586999999999</c:v>
                </c:pt>
                <c:pt idx="13">
                  <c:v>15.202999999999999</c:v>
                </c:pt>
              </c:numCache>
            </c:numRef>
          </c:xVal>
          <c:yVal>
            <c:numRef>
              <c:f>Frames!$E$362:$E$375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CFF-466B-9E8B-C36CC79403FA}"/>
            </c:ext>
          </c:extLst>
        </c:ser>
        <c:ser>
          <c:idx val="18"/>
          <c:order val="18"/>
          <c:tx>
            <c:strRef>
              <c:f>Frames!$C$380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Frames!$D$383:$D$396</c:f>
              <c:numCache>
                <c:formatCode>0.000</c:formatCode>
                <c:ptCount val="14"/>
                <c:pt idx="2">
                  <c:v>0</c:v>
                </c:pt>
                <c:pt idx="3">
                  <c:v>1.4573049999999999</c:v>
                </c:pt>
                <c:pt idx="4">
                  <c:v>3.907305</c:v>
                </c:pt>
                <c:pt idx="5">
                  <c:v>5.9573049999999999</c:v>
                </c:pt>
                <c:pt idx="6">
                  <c:v>7.6073050000000002</c:v>
                </c:pt>
                <c:pt idx="7">
                  <c:v>9</c:v>
                </c:pt>
                <c:pt idx="8">
                  <c:v>10.264192</c:v>
                </c:pt>
                <c:pt idx="9">
                  <c:v>11.389999999999999</c:v>
                </c:pt>
                <c:pt idx="10">
                  <c:v>12.548999999999999</c:v>
                </c:pt>
                <c:pt idx="11">
                  <c:v>13.590999999999999</c:v>
                </c:pt>
                <c:pt idx="12">
                  <c:v>14.153358499999998</c:v>
                </c:pt>
                <c:pt idx="13">
                  <c:v>14.638</c:v>
                </c:pt>
              </c:numCache>
            </c:numRef>
          </c:xVal>
          <c:yVal>
            <c:numRef>
              <c:f>Frames!$E$383:$E$396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CFF-466B-9E8B-C36CC79403FA}"/>
            </c:ext>
          </c:extLst>
        </c:ser>
        <c:ser>
          <c:idx val="19"/>
          <c:order val="19"/>
          <c:tx>
            <c:strRef>
              <c:f>Frames!$C$401</c:f>
              <c:strCache>
                <c:ptCount val="1"/>
                <c:pt idx="0">
                  <c:v>166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Frames!$D$404:$D$417</c:f>
              <c:numCache>
                <c:formatCode>0.000</c:formatCode>
                <c:ptCount val="14"/>
                <c:pt idx="2">
                  <c:v>0</c:v>
                </c:pt>
                <c:pt idx="3">
                  <c:v>0.9758300000000002</c:v>
                </c:pt>
                <c:pt idx="4">
                  <c:v>3.4258300000000004</c:v>
                </c:pt>
                <c:pt idx="5">
                  <c:v>5.4758300000000002</c:v>
                </c:pt>
                <c:pt idx="6">
                  <c:v>7.1258299999999997</c:v>
                </c:pt>
                <c:pt idx="7">
                  <c:v>8.5</c:v>
                </c:pt>
                <c:pt idx="8">
                  <c:v>9.702868999999998</c:v>
                </c:pt>
                <c:pt idx="9">
                  <c:v>10.783999999999997</c:v>
                </c:pt>
                <c:pt idx="10">
                  <c:v>11.949</c:v>
                </c:pt>
                <c:pt idx="11">
                  <c:v>13.010999999999999</c:v>
                </c:pt>
                <c:pt idx="12">
                  <c:v>13.5759977</c:v>
                </c:pt>
                <c:pt idx="13">
                  <c:v>14.1</c:v>
                </c:pt>
              </c:numCache>
            </c:numRef>
          </c:xVal>
          <c:yVal>
            <c:numRef>
              <c:f>Frames!$E$404:$E$417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CFF-466B-9E8B-C36CC79403FA}"/>
            </c:ext>
          </c:extLst>
        </c:ser>
        <c:ser>
          <c:idx val="20"/>
          <c:order val="20"/>
          <c:tx>
            <c:strRef>
              <c:f>Frames!$C$422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Frames!$D$425:$D$438</c:f>
              <c:numCache>
                <c:formatCode>0.000</c:formatCode>
                <c:ptCount val="14"/>
                <c:pt idx="3">
                  <c:v>0</c:v>
                </c:pt>
                <c:pt idx="4">
                  <c:v>2.8095419999999995</c:v>
                </c:pt>
                <c:pt idx="5">
                  <c:v>4.8595419999999994</c:v>
                </c:pt>
                <c:pt idx="6">
                  <c:v>6.5095419999999997</c:v>
                </c:pt>
                <c:pt idx="7">
                  <c:v>8</c:v>
                </c:pt>
                <c:pt idx="8">
                  <c:v>9.1415459999999982</c:v>
                </c:pt>
                <c:pt idx="9">
                  <c:v>10.177999999999995</c:v>
                </c:pt>
                <c:pt idx="10">
                  <c:v>11.401999999999999</c:v>
                </c:pt>
                <c:pt idx="11">
                  <c:v>12.403</c:v>
                </c:pt>
                <c:pt idx="12">
                  <c:v>12.990617999999998</c:v>
                </c:pt>
                <c:pt idx="13">
                  <c:v>13.464</c:v>
                </c:pt>
              </c:numCache>
            </c:numRef>
          </c:xVal>
          <c:yVal>
            <c:numRef>
              <c:f>Frames!$E$425:$E$438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CFF-466B-9E8B-C36CC79403FA}"/>
            </c:ext>
          </c:extLst>
        </c:ser>
        <c:ser>
          <c:idx val="21"/>
          <c:order val="21"/>
          <c:tx>
            <c:strRef>
              <c:f>Frames!$C$443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Frames!$D$446:$D$459</c:f>
              <c:numCache>
                <c:formatCode>0.000</c:formatCode>
                <c:ptCount val="14"/>
                <c:pt idx="3">
                  <c:v>0</c:v>
                </c:pt>
                <c:pt idx="4">
                  <c:v>2.3280669999999999</c:v>
                </c:pt>
                <c:pt idx="5">
                  <c:v>4.3780669999999997</c:v>
                </c:pt>
                <c:pt idx="6">
                  <c:v>6.0280670000000001</c:v>
                </c:pt>
                <c:pt idx="7">
                  <c:v>7.5</c:v>
                </c:pt>
                <c:pt idx="8">
                  <c:v>8.540128499999998</c:v>
                </c:pt>
                <c:pt idx="9">
                  <c:v>9.5719999999999956</c:v>
                </c:pt>
                <c:pt idx="10">
                  <c:v>10.784000000000001</c:v>
                </c:pt>
                <c:pt idx="11">
                  <c:v>11.795</c:v>
                </c:pt>
                <c:pt idx="12">
                  <c:v>12.349105999999999</c:v>
                </c:pt>
                <c:pt idx="13">
                  <c:v>12.87</c:v>
                </c:pt>
              </c:numCache>
            </c:numRef>
          </c:xVal>
          <c:yVal>
            <c:numRef>
              <c:f>Frames!$E$446:$E$459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CFF-466B-9E8B-C36CC79403FA}"/>
            </c:ext>
          </c:extLst>
        </c:ser>
        <c:ser>
          <c:idx val="22"/>
          <c:order val="22"/>
          <c:tx>
            <c:strRef>
              <c:f>Frames!$C$464</c:f>
              <c:strCache>
                <c:ptCount val="1"/>
                <c:pt idx="0">
                  <c:v>172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Frames!$D$467:$D$480</c:f>
              <c:numCache>
                <c:formatCode>0.000</c:formatCode>
                <c:ptCount val="14"/>
                <c:pt idx="3">
                  <c:v>0</c:v>
                </c:pt>
                <c:pt idx="4">
                  <c:v>1.6925200000000005</c:v>
                </c:pt>
                <c:pt idx="5">
                  <c:v>3.7425200000000003</c:v>
                </c:pt>
                <c:pt idx="6">
                  <c:v>5.3925200000000002</c:v>
                </c:pt>
                <c:pt idx="7">
                  <c:v>7</c:v>
                </c:pt>
                <c:pt idx="8">
                  <c:v>8.058994499999999</c:v>
                </c:pt>
                <c:pt idx="9">
                  <c:v>8.9659999999999958</c:v>
                </c:pt>
                <c:pt idx="10">
                  <c:v>10.166</c:v>
                </c:pt>
                <c:pt idx="11">
                  <c:v>11.144</c:v>
                </c:pt>
                <c:pt idx="12">
                  <c:v>11.667499499999998</c:v>
                </c:pt>
                <c:pt idx="13">
                  <c:v>12.218999999999999</c:v>
                </c:pt>
              </c:numCache>
            </c:numRef>
          </c:xVal>
          <c:yVal>
            <c:numRef>
              <c:f>Frames!$E$467:$E$480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CFF-466B-9E8B-C36CC79403FA}"/>
            </c:ext>
          </c:extLst>
        </c:ser>
        <c:ser>
          <c:idx val="23"/>
          <c:order val="23"/>
          <c:tx>
            <c:strRef>
              <c:f>Frames!$C$485</c:f>
              <c:strCache>
                <c:ptCount val="1"/>
                <c:pt idx="0">
                  <c:v>174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Frames!$D$488:$D$501</c:f>
              <c:numCache>
                <c:formatCode>0.000</c:formatCode>
                <c:ptCount val="14"/>
                <c:pt idx="3">
                  <c:v>0</c:v>
                </c:pt>
                <c:pt idx="4">
                  <c:v>1.2110449999999999</c:v>
                </c:pt>
                <c:pt idx="5">
                  <c:v>3.2610449999999997</c:v>
                </c:pt>
                <c:pt idx="6">
                  <c:v>4.9110449999999997</c:v>
                </c:pt>
                <c:pt idx="7">
                  <c:v>6</c:v>
                </c:pt>
                <c:pt idx="8">
                  <c:v>7.4575769999999997</c:v>
                </c:pt>
                <c:pt idx="9">
                  <c:v>8.3599999999999959</c:v>
                </c:pt>
                <c:pt idx="10">
                  <c:v>9.5660000000000007</c:v>
                </c:pt>
                <c:pt idx="11">
                  <c:v>10.465999999999999</c:v>
                </c:pt>
                <c:pt idx="12">
                  <c:v>10.985892999999999</c:v>
                </c:pt>
                <c:pt idx="13">
                  <c:v>11.526</c:v>
                </c:pt>
              </c:numCache>
            </c:numRef>
          </c:xVal>
          <c:yVal>
            <c:numRef>
              <c:f>Frames!$E$488:$E$501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AB-411D-8EA5-5E7B79804A81}"/>
            </c:ext>
          </c:extLst>
        </c:ser>
        <c:ser>
          <c:idx val="24"/>
          <c:order val="24"/>
          <c:tx>
            <c:strRef>
              <c:f>Frames!$C$506</c:f>
              <c:strCache>
                <c:ptCount val="1"/>
                <c:pt idx="0">
                  <c:v>176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Frames!$D$509:$D$522</c:f>
              <c:numCache>
                <c:formatCode>0.000</c:formatCode>
                <c:ptCount val="14"/>
                <c:pt idx="3">
                  <c:v>0</c:v>
                </c:pt>
                <c:pt idx="4">
                  <c:v>0.72957000000000027</c:v>
                </c:pt>
                <c:pt idx="5">
                  <c:v>2.7795700000000001</c:v>
                </c:pt>
                <c:pt idx="6">
                  <c:v>4.42957</c:v>
                </c:pt>
                <c:pt idx="7">
                  <c:v>5.5</c:v>
                </c:pt>
                <c:pt idx="8">
                  <c:v>6.8561594999999995</c:v>
                </c:pt>
                <c:pt idx="9">
                  <c:v>7.7539999999999978</c:v>
                </c:pt>
                <c:pt idx="10">
                  <c:v>8.9309999999999992</c:v>
                </c:pt>
                <c:pt idx="11">
                  <c:v>9.8149999999999995</c:v>
                </c:pt>
                <c:pt idx="12">
                  <c:v>10.304286499999998</c:v>
                </c:pt>
                <c:pt idx="13">
                  <c:v>10.833</c:v>
                </c:pt>
              </c:numCache>
            </c:numRef>
          </c:xVal>
          <c:yVal>
            <c:numRef>
              <c:f>Frames!$E$509:$E$522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AB-411D-8EA5-5E7B79804A81}"/>
            </c:ext>
          </c:extLst>
        </c:ser>
        <c:ser>
          <c:idx val="25"/>
          <c:order val="25"/>
          <c:tx>
            <c:strRef>
              <c:f>Frames!$C$527</c:f>
              <c:strCache>
                <c:ptCount val="1"/>
                <c:pt idx="0">
                  <c:v>178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Frames!$D$530:$D$543</c:f>
              <c:numCache>
                <c:formatCode>0.000</c:formatCode>
                <c:ptCount val="14"/>
                <c:pt idx="4">
                  <c:v>0</c:v>
                </c:pt>
                <c:pt idx="5">
                  <c:v>2.2018000000000004</c:v>
                </c:pt>
                <c:pt idx="6">
                  <c:v>3.8518000000000003</c:v>
                </c:pt>
                <c:pt idx="7">
                  <c:v>5</c:v>
                </c:pt>
                <c:pt idx="8">
                  <c:v>6.2547419999999994</c:v>
                </c:pt>
                <c:pt idx="9">
                  <c:v>7.1479999999999979</c:v>
                </c:pt>
                <c:pt idx="10">
                  <c:v>8.26</c:v>
                </c:pt>
                <c:pt idx="11">
                  <c:v>9.1359999999999992</c:v>
                </c:pt>
                <c:pt idx="12">
                  <c:v>9.5825854999999986</c:v>
                </c:pt>
                <c:pt idx="13">
                  <c:v>10.125999999999999</c:v>
                </c:pt>
              </c:numCache>
            </c:numRef>
          </c:xVal>
          <c:yVal>
            <c:numRef>
              <c:f>Frames!$E$530:$E$543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AB-411D-8EA5-5E7B79804A81}"/>
            </c:ext>
          </c:extLst>
        </c:ser>
        <c:ser>
          <c:idx val="26"/>
          <c:order val="26"/>
          <c:tx>
            <c:strRef>
              <c:f>Frames!$C$548</c:f>
              <c:strCache>
                <c:ptCount val="1"/>
                <c:pt idx="0">
                  <c:v>180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Frames!$D$551:$D$564</c:f>
              <c:numCache>
                <c:formatCode>0.000</c:formatCode>
                <c:ptCount val="14"/>
                <c:pt idx="4">
                  <c:v>0</c:v>
                </c:pt>
                <c:pt idx="5">
                  <c:v>1.6240300000000003</c:v>
                </c:pt>
                <c:pt idx="6">
                  <c:v>3.2740300000000002</c:v>
                </c:pt>
                <c:pt idx="7">
                  <c:v>4.5</c:v>
                </c:pt>
                <c:pt idx="8">
                  <c:v>5.6533245000000001</c:v>
                </c:pt>
                <c:pt idx="9">
                  <c:v>6.5419999999999989</c:v>
                </c:pt>
                <c:pt idx="10">
                  <c:v>7.5720000000000001</c:v>
                </c:pt>
                <c:pt idx="11">
                  <c:v>8.4149999999999991</c:v>
                </c:pt>
                <c:pt idx="12">
                  <c:v>8.8608845000000009</c:v>
                </c:pt>
                <c:pt idx="13">
                  <c:v>9.3770000000000007</c:v>
                </c:pt>
              </c:numCache>
            </c:numRef>
          </c:xVal>
          <c:yVal>
            <c:numRef>
              <c:f>Frames!$E$551:$E$564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AB-411D-8EA5-5E7B79804A81}"/>
            </c:ext>
          </c:extLst>
        </c:ser>
        <c:ser>
          <c:idx val="27"/>
          <c:order val="27"/>
          <c:tx>
            <c:strRef>
              <c:f>Frames!$C$569</c:f>
              <c:strCache>
                <c:ptCount val="1"/>
                <c:pt idx="0">
                  <c:v>182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Frames!$D$572:$D$585</c:f>
              <c:numCache>
                <c:formatCode>0.000</c:formatCode>
                <c:ptCount val="14"/>
                <c:pt idx="4">
                  <c:v>0</c:v>
                </c:pt>
                <c:pt idx="5">
                  <c:v>1.1425549999999998</c:v>
                </c:pt>
                <c:pt idx="6">
                  <c:v>2.7925549999999997</c:v>
                </c:pt>
                <c:pt idx="7">
                  <c:v>4</c:v>
                </c:pt>
                <c:pt idx="8">
                  <c:v>5.0920014999999994</c:v>
                </c:pt>
                <c:pt idx="9">
                  <c:v>5.9359999999999991</c:v>
                </c:pt>
                <c:pt idx="10">
                  <c:v>6.9009999999999998</c:v>
                </c:pt>
                <c:pt idx="11">
                  <c:v>7.6790000000000003</c:v>
                </c:pt>
                <c:pt idx="12">
                  <c:v>8.1231456999999985</c:v>
                </c:pt>
                <c:pt idx="13">
                  <c:v>8.5990000000000002</c:v>
                </c:pt>
              </c:numCache>
            </c:numRef>
          </c:xVal>
          <c:yVal>
            <c:numRef>
              <c:f>Frames!$E$572:$E$585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AB-411D-8EA5-5E7B79804A81}"/>
            </c:ext>
          </c:extLst>
        </c:ser>
        <c:ser>
          <c:idx val="28"/>
          <c:order val="28"/>
          <c:tx>
            <c:strRef>
              <c:f>Frames!$C$590</c:f>
              <c:strCache>
                <c:ptCount val="1"/>
                <c:pt idx="0">
                  <c:v>184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Frames!$D$593:$D$606</c:f>
              <c:numCache>
                <c:formatCode>0.000</c:formatCode>
                <c:ptCount val="14"/>
                <c:pt idx="4">
                  <c:v>0</c:v>
                </c:pt>
                <c:pt idx="5">
                  <c:v>0.66108000000000011</c:v>
                </c:pt>
                <c:pt idx="6">
                  <c:v>2.31108</c:v>
                </c:pt>
                <c:pt idx="7">
                  <c:v>3.5</c:v>
                </c:pt>
                <c:pt idx="8">
                  <c:v>4.4504894999999998</c:v>
                </c:pt>
                <c:pt idx="9">
                  <c:v>5.33</c:v>
                </c:pt>
                <c:pt idx="10">
                  <c:v>6.2130000000000001</c:v>
                </c:pt>
                <c:pt idx="11">
                  <c:v>6.93</c:v>
                </c:pt>
                <c:pt idx="12">
                  <c:v>7.3613501999999986</c:v>
                </c:pt>
                <c:pt idx="13">
                  <c:v>7.8209999999999997</c:v>
                </c:pt>
              </c:numCache>
            </c:numRef>
          </c:xVal>
          <c:yVal>
            <c:numRef>
              <c:f>Frames!$E$593:$E$606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AB-411D-8EA5-5E7B79804A81}"/>
            </c:ext>
          </c:extLst>
        </c:ser>
        <c:ser>
          <c:idx val="29"/>
          <c:order val="29"/>
          <c:tx>
            <c:strRef>
              <c:f>Frames!$C$611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Frames!$D$618:$D$627</c:f>
              <c:numCache>
                <c:formatCode>0.000</c:formatCode>
                <c:ptCount val="10"/>
                <c:pt idx="1">
                  <c:v>0</c:v>
                </c:pt>
                <c:pt idx="2">
                  <c:v>1.7333099999999999</c:v>
                </c:pt>
                <c:pt idx="3">
                  <c:v>3</c:v>
                </c:pt>
                <c:pt idx="4">
                  <c:v>3.8891665</c:v>
                </c:pt>
                <c:pt idx="5">
                  <c:v>4.7300000000000004</c:v>
                </c:pt>
                <c:pt idx="6">
                  <c:v>5.4720000000000004</c:v>
                </c:pt>
                <c:pt idx="7">
                  <c:v>6.18</c:v>
                </c:pt>
                <c:pt idx="8">
                  <c:v>6.5754979999999996</c:v>
                </c:pt>
                <c:pt idx="9">
                  <c:v>7.0010000000000003</c:v>
                </c:pt>
              </c:numCache>
            </c:numRef>
          </c:xVal>
          <c:yVal>
            <c:numRef>
              <c:f>Frames!$E$618:$E$627</c:f>
              <c:numCache>
                <c:formatCode>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0.32</c:v>
                </c:pt>
                <c:pt idx="4">
                  <c:v>1</c:v>
                </c:pt>
                <c:pt idx="5">
                  <c:v>2</c:v>
                </c:pt>
                <c:pt idx="6">
                  <c:v>3.5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AB-411D-8EA5-5E7B79804A81}"/>
            </c:ext>
          </c:extLst>
        </c:ser>
        <c:ser>
          <c:idx val="30"/>
          <c:order val="30"/>
          <c:tx>
            <c:strRef>
              <c:f>Frames!$C$632</c:f>
              <c:strCache>
                <c:ptCount val="1"/>
                <c:pt idx="0">
                  <c:v>188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Frames!$D$635:$D$648</c:f>
              <c:numCache>
                <c:formatCode>0.000</c:formatCode>
                <c:ptCount val="14"/>
                <c:pt idx="5">
                  <c:v>0</c:v>
                </c:pt>
                <c:pt idx="6">
                  <c:v>1.15554</c:v>
                </c:pt>
                <c:pt idx="7">
                  <c:v>2.5</c:v>
                </c:pt>
                <c:pt idx="8">
                  <c:v>3.3278434999999993</c:v>
                </c:pt>
                <c:pt idx="9">
                  <c:v>4.0069999999999997</c:v>
                </c:pt>
                <c:pt idx="10">
                  <c:v>4.8010000000000002</c:v>
                </c:pt>
                <c:pt idx="11">
                  <c:v>5.431</c:v>
                </c:pt>
                <c:pt idx="12">
                  <c:v>5.7736079999999994</c:v>
                </c:pt>
                <c:pt idx="13">
                  <c:v>6.194</c:v>
                </c:pt>
              </c:numCache>
            </c:numRef>
          </c:xVal>
          <c:yVal>
            <c:numRef>
              <c:f>Frames!$E$635:$E$648</c:f>
              <c:numCache>
                <c:formatCode>0.000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AB-411D-8EA5-5E7B79804A81}"/>
            </c:ext>
          </c:extLst>
        </c:ser>
        <c:ser>
          <c:idx val="31"/>
          <c:order val="31"/>
          <c:tx>
            <c:strRef>
              <c:f>Frames!$C$653</c:f>
              <c:strCache>
                <c:ptCount val="1"/>
                <c:pt idx="0">
                  <c:v>190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Frames!$D$656:$D$669</c:f>
              <c:numCache>
                <c:formatCode>0.000</c:formatCode>
                <c:ptCount val="14"/>
                <c:pt idx="5">
                  <c:v>0</c:v>
                </c:pt>
                <c:pt idx="6">
                  <c:v>0.57777000000000001</c:v>
                </c:pt>
                <c:pt idx="7">
                  <c:v>2</c:v>
                </c:pt>
                <c:pt idx="8">
                  <c:v>2.6863314999999997</c:v>
                </c:pt>
                <c:pt idx="9">
                  <c:v>3.3180000000000001</c:v>
                </c:pt>
                <c:pt idx="10">
                  <c:v>4.0419999999999998</c:v>
                </c:pt>
                <c:pt idx="11">
                  <c:v>4.6390000000000002</c:v>
                </c:pt>
                <c:pt idx="12">
                  <c:v>4.9717180000000001</c:v>
                </c:pt>
                <c:pt idx="13">
                  <c:v>5.3460000000000001</c:v>
                </c:pt>
              </c:numCache>
            </c:numRef>
          </c:xVal>
          <c:yVal>
            <c:numRef>
              <c:f>Frames!$E$656:$E$669</c:f>
              <c:numCache>
                <c:formatCode>0.000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AB-411D-8EA5-5E7B79804A81}"/>
            </c:ext>
          </c:extLst>
        </c:ser>
        <c:ser>
          <c:idx val="32"/>
          <c:order val="32"/>
          <c:tx>
            <c:strRef>
              <c:f>Frames!$C$674</c:f>
              <c:strCache>
                <c:ptCount val="1"/>
                <c:pt idx="0">
                  <c:v>192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Frames!$D$677:$D$690</c:f>
              <c:numCache>
                <c:formatCode>0.000</c:formatCode>
                <c:ptCount val="14"/>
                <c:pt idx="6">
                  <c:v>9.6295000000000006E-2</c:v>
                </c:pt>
                <c:pt idx="7">
                  <c:v>1.5</c:v>
                </c:pt>
                <c:pt idx="8">
                  <c:v>2.1250084999999999</c:v>
                </c:pt>
                <c:pt idx="9">
                  <c:v>2.6120000000000001</c:v>
                </c:pt>
                <c:pt idx="10">
                  <c:v>3.2480000000000002</c:v>
                </c:pt>
                <c:pt idx="11">
                  <c:v>3.847</c:v>
                </c:pt>
                <c:pt idx="12">
                  <c:v>4.1698279999999999</c:v>
                </c:pt>
                <c:pt idx="13">
                  <c:v>4.4969999999999999</c:v>
                </c:pt>
              </c:numCache>
            </c:numRef>
          </c:xVal>
          <c:yVal>
            <c:numRef>
              <c:f>Frames!$E$677:$E$690</c:f>
              <c:numCache>
                <c:formatCode>0.000</c:formatCode>
                <c:ptCount val="14"/>
                <c:pt idx="6">
                  <c:v>0</c:v>
                </c:pt>
                <c:pt idx="7">
                  <c:v>0.45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DAB-411D-8EA5-5E7B79804A81}"/>
            </c:ext>
          </c:extLst>
        </c:ser>
        <c:ser>
          <c:idx val="33"/>
          <c:order val="33"/>
          <c:tx>
            <c:strRef>
              <c:f>Frames!$C$695</c:f>
              <c:strCache>
                <c:ptCount val="1"/>
                <c:pt idx="0">
                  <c:v>194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Frames!$D$698:$D$711</c:f>
              <c:numCache>
                <c:formatCode>0.000</c:formatCode>
                <c:ptCount val="14"/>
                <c:pt idx="6">
                  <c:v>0</c:v>
                </c:pt>
                <c:pt idx="7">
                  <c:v>0.8</c:v>
                </c:pt>
                <c:pt idx="8">
                  <c:v>1.363213</c:v>
                </c:pt>
                <c:pt idx="9">
                  <c:v>1.9059999999999999</c:v>
                </c:pt>
                <c:pt idx="10">
                  <c:v>2.4710000000000001</c:v>
                </c:pt>
                <c:pt idx="11">
                  <c:v>2.899</c:v>
                </c:pt>
                <c:pt idx="12">
                  <c:v>3.2075599999999995</c:v>
                </c:pt>
                <c:pt idx="13">
                  <c:v>3.5070000000000001</c:v>
                </c:pt>
              </c:numCache>
            </c:numRef>
          </c:xVal>
          <c:yVal>
            <c:numRef>
              <c:f>Frames!$E$698:$E$711</c:f>
              <c:numCache>
                <c:formatCode>0.000</c:formatCode>
                <c:ptCount val="14"/>
                <c:pt idx="6">
                  <c:v>0.15</c:v>
                </c:pt>
                <c:pt idx="7">
                  <c:v>0.48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DAB-411D-8EA5-5E7B79804A81}"/>
            </c:ext>
          </c:extLst>
        </c:ser>
        <c:ser>
          <c:idx val="34"/>
          <c:order val="34"/>
          <c:tx>
            <c:strRef>
              <c:f>Frames!$C$716</c:f>
              <c:strCache>
                <c:ptCount val="1"/>
                <c:pt idx="0">
                  <c:v>196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Frames!$D$719:$D$733</c:f>
              <c:numCache>
                <c:formatCode>0.000</c:formatCode>
                <c:ptCount val="15"/>
                <c:pt idx="7">
                  <c:v>0</c:v>
                </c:pt>
                <c:pt idx="8">
                  <c:v>0.36085049999999996</c:v>
                </c:pt>
                <c:pt idx="9">
                  <c:v>1.165</c:v>
                </c:pt>
                <c:pt idx="10">
                  <c:v>1.571</c:v>
                </c:pt>
                <c:pt idx="11">
                  <c:v>1.81</c:v>
                </c:pt>
                <c:pt idx="12">
                  <c:v>2.0448195</c:v>
                </c:pt>
                <c:pt idx="13">
                  <c:v>2.206</c:v>
                </c:pt>
              </c:numCache>
            </c:numRef>
          </c:xVal>
          <c:yVal>
            <c:numRef>
              <c:f>Frames!$E$719:$E$733</c:f>
              <c:numCache>
                <c:formatCode>0.000</c:formatCode>
                <c:ptCount val="15"/>
                <c:pt idx="7">
                  <c:v>0.97699999999999998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DAB-411D-8EA5-5E7B79804A81}"/>
            </c:ext>
          </c:extLst>
        </c:ser>
        <c:ser>
          <c:idx val="35"/>
          <c:order val="35"/>
          <c:tx>
            <c:strRef>
              <c:f>Frames!$C$737</c:f>
              <c:strCache>
                <c:ptCount val="1"/>
                <c:pt idx="0">
                  <c:v>Stem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Frames!$D$745:$D$749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Frames!$E$745:$E$749</c:f>
              <c:numCache>
                <c:formatCode>0.000</c:formatCode>
                <c:ptCount val="5"/>
                <c:pt idx="0">
                  <c:v>1.8979999999999999</c:v>
                </c:pt>
                <c:pt idx="1">
                  <c:v>3.5</c:v>
                </c:pt>
                <c:pt idx="2">
                  <c:v>5.6</c:v>
                </c:pt>
                <c:pt idx="3">
                  <c:v>7.4</c:v>
                </c:pt>
                <c:pt idx="4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94-4A1B-AA7B-18F21948C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Stern Sections - Frames 50 to</a:t>
            </a:r>
            <a:r>
              <a:rPr lang="en-GB" baseline="0"/>
              <a:t> -7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Waterlines!$D$4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Waterlines!$D$73:$D$102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E9-49A5-BB74-95C62013FD7A}"/>
            </c:ext>
          </c:extLst>
        </c:ser>
        <c:ser>
          <c:idx val="1"/>
          <c:order val="1"/>
          <c:tx>
            <c:strRef>
              <c:f>Waterlines!$E$4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Waterlines!$E$73:$E$102</c:f>
              <c:numCache>
                <c:formatCode>0.000</c:formatCode>
                <c:ptCount val="30"/>
                <c:pt idx="0">
                  <c:v>3.9000000000000004</c:v>
                </c:pt>
                <c:pt idx="1">
                  <c:v>3.6</c:v>
                </c:pt>
                <c:pt idx="2">
                  <c:v>3.3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E9-49A5-BB74-95C62013FD7A}"/>
            </c:ext>
          </c:extLst>
        </c:ser>
        <c:ser>
          <c:idx val="2"/>
          <c:order val="2"/>
          <c:tx>
            <c:strRef>
              <c:f>Waterlines!$F$4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Waterlines!$F$73:$F$102</c:f>
              <c:numCache>
                <c:formatCode>0.000</c:formatCode>
                <c:ptCount val="30"/>
                <c:pt idx="0">
                  <c:v>7.4</c:v>
                </c:pt>
                <c:pt idx="1">
                  <c:v>7.05</c:v>
                </c:pt>
                <c:pt idx="2">
                  <c:v>6.7</c:v>
                </c:pt>
                <c:pt idx="3">
                  <c:v>6.35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E9-49A5-BB74-95C62013FD7A}"/>
            </c:ext>
          </c:extLst>
        </c:ser>
        <c:ser>
          <c:idx val="3"/>
          <c:order val="3"/>
          <c:tx>
            <c:strRef>
              <c:f>Waterlines!$G$4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Waterlines!$G$73:$G$102</c:f>
              <c:numCache>
                <c:formatCode>0.000</c:formatCode>
                <c:ptCount val="30"/>
                <c:pt idx="0">
                  <c:v>10.25</c:v>
                </c:pt>
                <c:pt idx="1">
                  <c:v>9.9</c:v>
                </c:pt>
                <c:pt idx="2">
                  <c:v>9.5500000000000007</c:v>
                </c:pt>
                <c:pt idx="3">
                  <c:v>9.1999999999999993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E9-49A5-BB74-95C62013FD7A}"/>
            </c:ext>
          </c:extLst>
        </c:ser>
        <c:ser>
          <c:idx val="4"/>
          <c:order val="4"/>
          <c:tx>
            <c:strRef>
              <c:f>Waterlines!$H$4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Waterlines!$H$73:$H$102</c:f>
              <c:numCache>
                <c:formatCode>0.000</c:formatCode>
                <c:ptCount val="30"/>
                <c:pt idx="0">
                  <c:v>12.7</c:v>
                </c:pt>
                <c:pt idx="1">
                  <c:v>12.25</c:v>
                </c:pt>
                <c:pt idx="2">
                  <c:v>11.8</c:v>
                </c:pt>
                <c:pt idx="3">
                  <c:v>11.35</c:v>
                </c:pt>
                <c:pt idx="4">
                  <c:v>10.589699999999999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E9-49A5-BB74-95C62013FD7A}"/>
            </c:ext>
          </c:extLst>
        </c:ser>
        <c:ser>
          <c:idx val="5"/>
          <c:order val="5"/>
          <c:tx>
            <c:strRef>
              <c:f>Waterlines!$I$4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Waterlines!$I$73:$I$102</c:f>
              <c:numCache>
                <c:formatCode>0.000</c:formatCode>
                <c:ptCount val="30"/>
                <c:pt idx="0">
                  <c:v>14.749999999999998</c:v>
                </c:pt>
                <c:pt idx="1">
                  <c:v>14.15</c:v>
                </c:pt>
                <c:pt idx="2">
                  <c:v>13.55</c:v>
                </c:pt>
                <c:pt idx="3">
                  <c:v>13.18899</c:v>
                </c:pt>
                <c:pt idx="4">
                  <c:v>13</c:v>
                </c:pt>
                <c:pt idx="5">
                  <c:v>13</c:v>
                </c:pt>
                <c:pt idx="6">
                  <c:v>11.5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E9-49A5-BB74-95C62013FD7A}"/>
            </c:ext>
          </c:extLst>
        </c:ser>
        <c:ser>
          <c:idx val="6"/>
          <c:order val="6"/>
          <c:tx>
            <c:strRef>
              <c:f>Waterlines!$J$4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Waterlines!$J$73:$J$102</c:f>
              <c:numCache>
                <c:formatCode>0.000</c:formatCode>
                <c:ptCount val="30"/>
                <c:pt idx="0">
                  <c:v>16.399999999999999</c:v>
                </c:pt>
                <c:pt idx="1">
                  <c:v>15.69201</c:v>
                </c:pt>
                <c:pt idx="2">
                  <c:v>14.82558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2.9</c:v>
                </c:pt>
                <c:pt idx="21">
                  <c:v>2.7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E9-49A5-BB74-95C62013FD7A}"/>
            </c:ext>
          </c:extLst>
        </c:ser>
        <c:ser>
          <c:idx val="7"/>
          <c:order val="7"/>
          <c:tx>
            <c:strRef>
              <c:f>Waterlines!$K$4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Waterlines!$K$73:$K$102</c:f>
              <c:numCache>
                <c:formatCode>0.000</c:formatCode>
                <c:ptCount val="30"/>
                <c:pt idx="0">
                  <c:v>17.399999999999999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15.5</c:v>
                </c:pt>
                <c:pt idx="7">
                  <c:v>14</c:v>
                </c:pt>
                <c:pt idx="8">
                  <c:v>14</c:v>
                </c:pt>
                <c:pt idx="9">
                  <c:v>12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2.9</c:v>
                </c:pt>
                <c:pt idx="21">
                  <c:v>2.7</c:v>
                </c:pt>
                <c:pt idx="22">
                  <c:v>2</c:v>
                </c:pt>
                <c:pt idx="23">
                  <c:v>0.9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E9-49A5-BB74-95C62013FD7A}"/>
            </c:ext>
          </c:extLst>
        </c:ser>
        <c:ser>
          <c:idx val="8"/>
          <c:order val="8"/>
          <c:tx>
            <c:strRef>
              <c:f>Waterlines!$L$4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Waterlines!$L$73:$L$102</c:f>
              <c:numCache>
                <c:formatCode>0.000</c:formatCode>
                <c:ptCount val="30"/>
                <c:pt idx="0">
                  <c:v>18.132000000000001</c:v>
                </c:pt>
                <c:pt idx="1">
                  <c:v>17.906219999999998</c:v>
                </c:pt>
                <c:pt idx="2">
                  <c:v>17.71368</c:v>
                </c:pt>
                <c:pt idx="3">
                  <c:v>17.424869999999999</c:v>
                </c:pt>
                <c:pt idx="4">
                  <c:v>17.232329999999997</c:v>
                </c:pt>
                <c:pt idx="5">
                  <c:v>16.943519999999999</c:v>
                </c:pt>
                <c:pt idx="6">
                  <c:v>16.558439999999997</c:v>
                </c:pt>
                <c:pt idx="7">
                  <c:v>15.98082</c:v>
                </c:pt>
                <c:pt idx="8">
                  <c:v>15.01812</c:v>
                </c:pt>
                <c:pt idx="9">
                  <c:v>13.477799999999998</c:v>
                </c:pt>
                <c:pt idx="10">
                  <c:v>11.5524</c:v>
                </c:pt>
                <c:pt idx="11">
                  <c:v>9.0493799999999993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0.9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BE9-49A5-BB74-95C62013FD7A}"/>
            </c:ext>
          </c:extLst>
        </c:ser>
        <c:ser>
          <c:idx val="9"/>
          <c:order val="9"/>
          <c:tx>
            <c:strRef>
              <c:f>Waterlines!$M$4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Waterlines!$M$73:$M$102</c:f>
              <c:numCache>
                <c:formatCode>0.000</c:formatCode>
                <c:ptCount val="30"/>
                <c:pt idx="0">
                  <c:v>18.399999999999999</c:v>
                </c:pt>
                <c:pt idx="1">
                  <c:v>18.399999999999999</c:v>
                </c:pt>
                <c:pt idx="2">
                  <c:v>18.2913</c:v>
                </c:pt>
                <c:pt idx="3">
                  <c:v>18.195029999999999</c:v>
                </c:pt>
                <c:pt idx="4">
                  <c:v>18.098759999999999</c:v>
                </c:pt>
                <c:pt idx="5">
                  <c:v>17.906219999999998</c:v>
                </c:pt>
                <c:pt idx="6">
                  <c:v>17.71368</c:v>
                </c:pt>
                <c:pt idx="7">
                  <c:v>17.328599999999998</c:v>
                </c:pt>
                <c:pt idx="8">
                  <c:v>17.03979</c:v>
                </c:pt>
                <c:pt idx="9">
                  <c:v>16.654709999999998</c:v>
                </c:pt>
                <c:pt idx="10">
                  <c:v>16.269629999999999</c:v>
                </c:pt>
                <c:pt idx="11">
                  <c:v>15.788279999999999</c:v>
                </c:pt>
                <c:pt idx="12">
                  <c:v>15.01812</c:v>
                </c:pt>
                <c:pt idx="13">
                  <c:v>14.05542</c:v>
                </c:pt>
                <c:pt idx="14">
                  <c:v>12.80391</c:v>
                </c:pt>
                <c:pt idx="15">
                  <c:v>10.974779999999999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BE9-49A5-BB74-95C62013FD7A}"/>
            </c:ext>
          </c:extLst>
        </c:ser>
        <c:ser>
          <c:idx val="10"/>
          <c:order val="10"/>
          <c:tx>
            <c:strRef>
              <c:f>Waterlines!$N$4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Waterlines!$N$73:$N$102</c:f>
              <c:numCache>
                <c:formatCode>0.000</c:formatCode>
                <c:ptCount val="30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18.098759999999999</c:v>
                </c:pt>
                <c:pt idx="9">
                  <c:v>17.906219999999998</c:v>
                </c:pt>
                <c:pt idx="10">
                  <c:v>17.675172</c:v>
                </c:pt>
                <c:pt idx="11">
                  <c:v>17.424869999999999</c:v>
                </c:pt>
                <c:pt idx="12">
                  <c:v>17.232329999999997</c:v>
                </c:pt>
                <c:pt idx="13">
                  <c:v>16.943519999999999</c:v>
                </c:pt>
                <c:pt idx="14">
                  <c:v>16.654709999999998</c:v>
                </c:pt>
                <c:pt idx="15">
                  <c:v>16.269629999999999</c:v>
                </c:pt>
                <c:pt idx="16">
                  <c:v>15.788279999999999</c:v>
                </c:pt>
                <c:pt idx="17">
                  <c:v>15.11439</c:v>
                </c:pt>
                <c:pt idx="18">
                  <c:v>14.247959999999999</c:v>
                </c:pt>
                <c:pt idx="19">
                  <c:v>13.285260000000001</c:v>
                </c:pt>
                <c:pt idx="20">
                  <c:v>12.03375</c:v>
                </c:pt>
                <c:pt idx="21">
                  <c:v>10.49343</c:v>
                </c:pt>
                <c:pt idx="22">
                  <c:v>7.5090599999999998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BE9-49A5-BB74-95C62013FD7A}"/>
            </c:ext>
          </c:extLst>
        </c:ser>
        <c:ser>
          <c:idx val="11"/>
          <c:order val="11"/>
          <c:tx>
            <c:strRef>
              <c:f>Waterlines!$O$4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Waterlines!$O$73:$O$102</c:f>
              <c:numCache>
                <c:formatCode>0.000</c:formatCode>
                <c:ptCount val="30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18.38757</c:v>
                </c:pt>
                <c:pt idx="13">
                  <c:v>18.2913</c:v>
                </c:pt>
                <c:pt idx="14">
                  <c:v>18.098759999999999</c:v>
                </c:pt>
                <c:pt idx="15">
                  <c:v>17.906219999999998</c:v>
                </c:pt>
                <c:pt idx="16">
                  <c:v>17.71368</c:v>
                </c:pt>
                <c:pt idx="17">
                  <c:v>17.424869999999999</c:v>
                </c:pt>
                <c:pt idx="18">
                  <c:v>17.136059999999997</c:v>
                </c:pt>
                <c:pt idx="19">
                  <c:v>16.847249999999999</c:v>
                </c:pt>
                <c:pt idx="20">
                  <c:v>16.558439999999997</c:v>
                </c:pt>
                <c:pt idx="21">
                  <c:v>16.077090000000002</c:v>
                </c:pt>
                <c:pt idx="22">
                  <c:v>15.595739999999999</c:v>
                </c:pt>
                <c:pt idx="23">
                  <c:v>15.01812</c:v>
                </c:pt>
                <c:pt idx="24">
                  <c:v>14.4405</c:v>
                </c:pt>
                <c:pt idx="25">
                  <c:v>13.670339999999999</c:v>
                </c:pt>
                <c:pt idx="26">
                  <c:v>12.996449999999999</c:v>
                </c:pt>
                <c:pt idx="27">
                  <c:v>12.03375</c:v>
                </c:pt>
                <c:pt idx="28">
                  <c:v>10.589699999999999</c:v>
                </c:pt>
                <c:pt idx="29">
                  <c:v>9.8195399999999999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BE9-49A5-BB74-95C62013FD7A}"/>
            </c:ext>
          </c:extLst>
        </c:ser>
        <c:ser>
          <c:idx val="12"/>
          <c:order val="12"/>
          <c:tx>
            <c:strRef>
              <c:f>Waterlines!$P$4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Waterlines!$P$73:$P$101</c:f>
              <c:numCache>
                <c:formatCode>0.000</c:formatCode>
                <c:ptCount val="29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  <c:pt idx="14">
                  <c:v>18.399999999999999</c:v>
                </c:pt>
                <c:pt idx="15">
                  <c:v>18.399999999999999</c:v>
                </c:pt>
                <c:pt idx="16">
                  <c:v>18.323186499999998</c:v>
                </c:pt>
                <c:pt idx="17">
                  <c:v>18.202902999999999</c:v>
                </c:pt>
                <c:pt idx="18">
                  <c:v>18.042524999999998</c:v>
                </c:pt>
                <c:pt idx="19">
                  <c:v>17.882146999999996</c:v>
                </c:pt>
                <c:pt idx="20">
                  <c:v>17.721769000000002</c:v>
                </c:pt>
                <c:pt idx="21">
                  <c:v>17.521296499999998</c:v>
                </c:pt>
                <c:pt idx="22">
                  <c:v>17.240634999999997</c:v>
                </c:pt>
                <c:pt idx="23">
                  <c:v>17.000067999999999</c:v>
                </c:pt>
                <c:pt idx="24">
                  <c:v>16.679311999999999</c:v>
                </c:pt>
                <c:pt idx="25">
                  <c:v>16.318461499999998</c:v>
                </c:pt>
                <c:pt idx="26">
                  <c:v>15.957610999999998</c:v>
                </c:pt>
                <c:pt idx="27">
                  <c:v>15.476476999999999</c:v>
                </c:pt>
                <c:pt idx="28">
                  <c:v>14.995342999999998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BE9-49A5-BB74-95C62013FD7A}"/>
            </c:ext>
          </c:extLst>
        </c:ser>
        <c:ser>
          <c:idx val="13"/>
          <c:order val="13"/>
          <c:tx>
            <c:strRef>
              <c:f>Waterlines!$Q$4</c:f>
              <c:strCache>
                <c:ptCount val="1"/>
                <c:pt idx="0">
                  <c:v>14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Waterlines!$C$73:$C$102</c:f>
              <c:numCache>
                <c:formatCode>0.0</c:formatCode>
                <c:ptCount val="30"/>
                <c:pt idx="0">
                  <c:v>110.2</c:v>
                </c:pt>
                <c:pt idx="1">
                  <c:v>111.8</c:v>
                </c:pt>
                <c:pt idx="2">
                  <c:v>113.39999999999999</c:v>
                </c:pt>
                <c:pt idx="3">
                  <c:v>114.99999999999999</c:v>
                </c:pt>
                <c:pt idx="4">
                  <c:v>116.59999999999998</c:v>
                </c:pt>
                <c:pt idx="5">
                  <c:v>118.19999999999997</c:v>
                </c:pt>
                <c:pt idx="6">
                  <c:v>119.79999999999997</c:v>
                </c:pt>
                <c:pt idx="7">
                  <c:v>121.39999999999996</c:v>
                </c:pt>
                <c:pt idx="8">
                  <c:v>122.99999999999996</c:v>
                </c:pt>
                <c:pt idx="9">
                  <c:v>124.39999999999995</c:v>
                </c:pt>
                <c:pt idx="10">
                  <c:v>125.59999999999994</c:v>
                </c:pt>
                <c:pt idx="11">
                  <c:v>126.79999999999993</c:v>
                </c:pt>
                <c:pt idx="12">
                  <c:v>127.99999999999991</c:v>
                </c:pt>
                <c:pt idx="13">
                  <c:v>129.1999999999999</c:v>
                </c:pt>
                <c:pt idx="14">
                  <c:v>130.39999999999989</c:v>
                </c:pt>
                <c:pt idx="15">
                  <c:v>131.59999999999988</c:v>
                </c:pt>
                <c:pt idx="16">
                  <c:v>132.79999999999987</c:v>
                </c:pt>
                <c:pt idx="17">
                  <c:v>133.99999999999986</c:v>
                </c:pt>
                <c:pt idx="18">
                  <c:v>135.19999999999985</c:v>
                </c:pt>
                <c:pt idx="19">
                  <c:v>136.39999999999984</c:v>
                </c:pt>
                <c:pt idx="20">
                  <c:v>137.59999999999982</c:v>
                </c:pt>
                <c:pt idx="21">
                  <c:v>138.79999999999981</c:v>
                </c:pt>
                <c:pt idx="22">
                  <c:v>139.9999999999998</c:v>
                </c:pt>
                <c:pt idx="23">
                  <c:v>141.19999999999979</c:v>
                </c:pt>
                <c:pt idx="24">
                  <c:v>142.39999999999978</c:v>
                </c:pt>
                <c:pt idx="25">
                  <c:v>143.59999999999977</c:v>
                </c:pt>
                <c:pt idx="26">
                  <c:v>144.79999999999976</c:v>
                </c:pt>
                <c:pt idx="27">
                  <c:v>145.99999999999974</c:v>
                </c:pt>
                <c:pt idx="28">
                  <c:v>147.19999999999973</c:v>
                </c:pt>
                <c:pt idx="29">
                  <c:v>147.79999999999973</c:v>
                </c:pt>
              </c:numCache>
            </c:numRef>
          </c:xVal>
          <c:yVal>
            <c:numRef>
              <c:f>Waterlines!$Q$73:$Q$101</c:f>
              <c:numCache>
                <c:formatCode>0.000</c:formatCode>
                <c:ptCount val="29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  <c:pt idx="14">
                  <c:v>18.399999999999999</c:v>
                </c:pt>
                <c:pt idx="15">
                  <c:v>18.399999999999999</c:v>
                </c:pt>
                <c:pt idx="16">
                  <c:v>18.399999999999999</c:v>
                </c:pt>
                <c:pt idx="17">
                  <c:v>18.399999999999999</c:v>
                </c:pt>
                <c:pt idx="18">
                  <c:v>18.38757</c:v>
                </c:pt>
                <c:pt idx="19">
                  <c:v>18.2913</c:v>
                </c:pt>
                <c:pt idx="20">
                  <c:v>18.195029999999999</c:v>
                </c:pt>
                <c:pt idx="21">
                  <c:v>18.098759999999999</c:v>
                </c:pt>
                <c:pt idx="22">
                  <c:v>17.906219999999998</c:v>
                </c:pt>
                <c:pt idx="23">
                  <c:v>17.61741</c:v>
                </c:pt>
                <c:pt idx="24">
                  <c:v>17.328599999999998</c:v>
                </c:pt>
                <c:pt idx="25">
                  <c:v>17.232329999999997</c:v>
                </c:pt>
                <c:pt idx="26">
                  <c:v>17.03979</c:v>
                </c:pt>
                <c:pt idx="27">
                  <c:v>16.654709999999998</c:v>
                </c:pt>
                <c:pt idx="28">
                  <c:v>16.3659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BE9-49A5-BB74-95C62013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148"/>
          <c:min val="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Midship Sections - Frames 50 to 128 inc.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Frames!$D$5:$D$18</c:f>
              <c:numCache>
                <c:formatCode>0.000</c:formatCode>
                <c:ptCount val="14"/>
                <c:pt idx="0">
                  <c:v>0</c:v>
                </c:pt>
                <c:pt idx="1">
                  <c:v>3.9000000000000004</c:v>
                </c:pt>
                <c:pt idx="2">
                  <c:v>7.4</c:v>
                </c:pt>
                <c:pt idx="3">
                  <c:v>10.25</c:v>
                </c:pt>
                <c:pt idx="4">
                  <c:v>12.7</c:v>
                </c:pt>
                <c:pt idx="5">
                  <c:v>14.749999999999998</c:v>
                </c:pt>
                <c:pt idx="6">
                  <c:v>16.399999999999999</c:v>
                </c:pt>
                <c:pt idx="7">
                  <c:v>17.399999999999999</c:v>
                </c:pt>
                <c:pt idx="8">
                  <c:v>18.132000000000001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Frames!$E$5:$E$18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0.40100000000000002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2B-4D6C-912C-454E39A1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Frames!$C$2</c:f>
              <c:strCache>
                <c:ptCount val="1"/>
                <c:pt idx="0">
                  <c:v>128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Frames!$D$5:$D$18</c:f>
              <c:numCache>
                <c:formatCode>0.000</c:formatCode>
                <c:ptCount val="14"/>
                <c:pt idx="0">
                  <c:v>0</c:v>
                </c:pt>
                <c:pt idx="1">
                  <c:v>3.9000000000000004</c:v>
                </c:pt>
                <c:pt idx="2">
                  <c:v>7.4</c:v>
                </c:pt>
                <c:pt idx="3">
                  <c:v>10.25</c:v>
                </c:pt>
                <c:pt idx="4">
                  <c:v>12.7</c:v>
                </c:pt>
                <c:pt idx="5">
                  <c:v>14.749999999999998</c:v>
                </c:pt>
                <c:pt idx="6">
                  <c:v>16.399999999999999</c:v>
                </c:pt>
                <c:pt idx="7">
                  <c:v>17.399999999999999</c:v>
                </c:pt>
                <c:pt idx="8">
                  <c:v>18.132000000000001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Frames!$E$5:$E$18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0.40100000000000002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6E-4D77-B70F-14D12D08A84E}"/>
            </c:ext>
          </c:extLst>
        </c:ser>
        <c:ser>
          <c:idx val="1"/>
          <c:order val="1"/>
          <c:tx>
            <c:strRef>
              <c:f>Frames!$C$23</c:f>
              <c:strCache>
                <c:ptCount val="1"/>
                <c:pt idx="0">
                  <c:v>130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Frames!$D$26:$D$40</c:f>
              <c:numCache>
                <c:formatCode>0.000</c:formatCode>
                <c:ptCount val="15"/>
                <c:pt idx="0">
                  <c:v>0</c:v>
                </c:pt>
                <c:pt idx="1">
                  <c:v>3.6775600000000015</c:v>
                </c:pt>
                <c:pt idx="2">
                  <c:v>7.1775600000000015</c:v>
                </c:pt>
                <c:pt idx="3">
                  <c:v>10.027560000000001</c:v>
                </c:pt>
                <c:pt idx="4">
                  <c:v>12.47756</c:v>
                </c:pt>
                <c:pt idx="5">
                  <c:v>14.527559999999999</c:v>
                </c:pt>
                <c:pt idx="6">
                  <c:v>16.17756</c:v>
                </c:pt>
                <c:pt idx="7">
                  <c:v>17</c:v>
                </c:pt>
                <c:pt idx="8">
                  <c:v>18.122713999999998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Frames!$E$26:$E$40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6E-4D77-B70F-14D12D08A84E}"/>
            </c:ext>
          </c:extLst>
        </c:ser>
        <c:ser>
          <c:idx val="2"/>
          <c:order val="2"/>
          <c:tx>
            <c:strRef>
              <c:f>Frames!$C$44</c:f>
              <c:strCache>
                <c:ptCount val="1"/>
                <c:pt idx="0">
                  <c:v>132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Frames!$D$47:$D$61</c:f>
              <c:numCache>
                <c:formatCode>0.000</c:formatCode>
                <c:ptCount val="15"/>
                <c:pt idx="0">
                  <c:v>0</c:v>
                </c:pt>
                <c:pt idx="1">
                  <c:v>3.4849700000000023</c:v>
                </c:pt>
                <c:pt idx="2">
                  <c:v>6.9849700000000023</c:v>
                </c:pt>
                <c:pt idx="3">
                  <c:v>9.834970000000002</c:v>
                </c:pt>
                <c:pt idx="4">
                  <c:v>12.284970000000001</c:v>
                </c:pt>
                <c:pt idx="5">
                  <c:v>14.33497</c:v>
                </c:pt>
                <c:pt idx="6">
                  <c:v>15.984970000000001</c:v>
                </c:pt>
                <c:pt idx="7">
                  <c:v>17</c:v>
                </c:pt>
                <c:pt idx="8">
                  <c:v>18.042524999999998</c:v>
                </c:pt>
                <c:pt idx="9">
                  <c:v>18.390999999999998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Frames!$E$47:$E$61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6E-4D77-B70F-14D12D08A84E}"/>
            </c:ext>
          </c:extLst>
        </c:ser>
        <c:ser>
          <c:idx val="3"/>
          <c:order val="3"/>
          <c:tx>
            <c:strRef>
              <c:f>Frames!$C$65</c:f>
              <c:strCache>
                <c:ptCount val="1"/>
                <c:pt idx="0">
                  <c:v>134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Frames!$D$68:$D$82</c:f>
              <c:numCache>
                <c:formatCode>0.000</c:formatCode>
                <c:ptCount val="15"/>
                <c:pt idx="0">
                  <c:v>0</c:v>
                </c:pt>
                <c:pt idx="1">
                  <c:v>3.2923800000000032</c:v>
                </c:pt>
                <c:pt idx="2">
                  <c:v>6.7923800000000032</c:v>
                </c:pt>
                <c:pt idx="3">
                  <c:v>9.6423800000000028</c:v>
                </c:pt>
                <c:pt idx="4">
                  <c:v>12.092380000000002</c:v>
                </c:pt>
                <c:pt idx="5">
                  <c:v>14.142380000000001</c:v>
                </c:pt>
                <c:pt idx="6">
                  <c:v>15.792380000000001</c:v>
                </c:pt>
                <c:pt idx="7">
                  <c:v>17</c:v>
                </c:pt>
                <c:pt idx="8">
                  <c:v>17.962336000000001</c:v>
                </c:pt>
                <c:pt idx="9">
                  <c:v>18.373999999999999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Frames!$E$68:$E$82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6E-4D77-B70F-14D12D08A84E}"/>
            </c:ext>
          </c:extLst>
        </c:ser>
        <c:ser>
          <c:idx val="4"/>
          <c:order val="4"/>
          <c:tx>
            <c:strRef>
              <c:f>Frames!$C$86</c:f>
              <c:strCache>
                <c:ptCount val="1"/>
                <c:pt idx="0">
                  <c:v>136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Frames!$D$89:$D$103</c:f>
              <c:numCache>
                <c:formatCode>0.000</c:formatCode>
                <c:ptCount val="15"/>
                <c:pt idx="0">
                  <c:v>0</c:v>
                </c:pt>
                <c:pt idx="1">
                  <c:v>3.0997900000000005</c:v>
                </c:pt>
                <c:pt idx="2">
                  <c:v>6.5997900000000005</c:v>
                </c:pt>
                <c:pt idx="3">
                  <c:v>9.4497900000000001</c:v>
                </c:pt>
                <c:pt idx="4">
                  <c:v>11.899789999999999</c:v>
                </c:pt>
                <c:pt idx="5">
                  <c:v>13.94979</c:v>
                </c:pt>
                <c:pt idx="6">
                  <c:v>15.59979</c:v>
                </c:pt>
                <c:pt idx="7">
                  <c:v>17</c:v>
                </c:pt>
                <c:pt idx="8">
                  <c:v>17.801957999999999</c:v>
                </c:pt>
                <c:pt idx="9">
                  <c:v>18.303000000000001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Frames!$E$89:$E$103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6E-4D77-B70F-14D12D08A84E}"/>
            </c:ext>
          </c:extLst>
        </c:ser>
        <c:ser>
          <c:idx val="5"/>
          <c:order val="5"/>
          <c:tx>
            <c:strRef>
              <c:f>Frames!$C$107</c:f>
              <c:strCache>
                <c:ptCount val="1"/>
                <c:pt idx="0">
                  <c:v>138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Frames!$D$110:$D$123</c:f>
              <c:numCache>
                <c:formatCode>0.000</c:formatCode>
                <c:ptCount val="14"/>
                <c:pt idx="0">
                  <c:v>0</c:v>
                </c:pt>
                <c:pt idx="1">
                  <c:v>2.7146100000000022</c:v>
                </c:pt>
                <c:pt idx="2">
                  <c:v>6.2146100000000022</c:v>
                </c:pt>
                <c:pt idx="3">
                  <c:v>9.0646100000000018</c:v>
                </c:pt>
                <c:pt idx="4">
                  <c:v>11.514610000000001</c:v>
                </c:pt>
                <c:pt idx="5">
                  <c:v>13.56461</c:v>
                </c:pt>
                <c:pt idx="6">
                  <c:v>15.21461</c:v>
                </c:pt>
                <c:pt idx="7">
                  <c:v>16.5</c:v>
                </c:pt>
                <c:pt idx="8">
                  <c:v>17.561391</c:v>
                </c:pt>
                <c:pt idx="9">
                  <c:v>18.18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Frames!$E$110:$E$123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6E-4D77-B70F-14D12D08A84E}"/>
            </c:ext>
          </c:extLst>
        </c:ser>
        <c:ser>
          <c:idx val="6"/>
          <c:order val="6"/>
          <c:tx>
            <c:strRef>
              <c:f>Frames!$C$128</c:f>
              <c:strCache>
                <c:ptCount val="1"/>
                <c:pt idx="0">
                  <c:v>140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Frames!$D$131:$D$144</c:f>
              <c:numCache>
                <c:formatCode>0.000</c:formatCode>
                <c:ptCount val="14"/>
                <c:pt idx="0">
                  <c:v>0</c:v>
                </c:pt>
                <c:pt idx="1">
                  <c:v>2.3294300000000003</c:v>
                </c:pt>
                <c:pt idx="2">
                  <c:v>5.8294300000000003</c:v>
                </c:pt>
                <c:pt idx="3">
                  <c:v>8.67943</c:v>
                </c:pt>
                <c:pt idx="4">
                  <c:v>11.129429999999999</c:v>
                </c:pt>
                <c:pt idx="5">
                  <c:v>13.17943</c:v>
                </c:pt>
                <c:pt idx="6">
                  <c:v>14.82943</c:v>
                </c:pt>
                <c:pt idx="7">
                  <c:v>16</c:v>
                </c:pt>
                <c:pt idx="8">
                  <c:v>17.240634999999997</c:v>
                </c:pt>
                <c:pt idx="9">
                  <c:v>17.984999999999999</c:v>
                </c:pt>
                <c:pt idx="10">
                  <c:v>18.324999999999999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Frames!$E$131:$E$144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6E-4D77-B70F-14D12D08A84E}"/>
            </c:ext>
          </c:extLst>
        </c:ser>
        <c:ser>
          <c:idx val="7"/>
          <c:order val="7"/>
          <c:tx>
            <c:strRef>
              <c:f>Frames!$C$149</c:f>
              <c:strCache>
                <c:ptCount val="1"/>
                <c:pt idx="0">
                  <c:v>142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Frames!$D$152:$D$165</c:f>
              <c:numCache>
                <c:formatCode>0.000</c:formatCode>
                <c:ptCount val="14"/>
                <c:pt idx="0">
                  <c:v>0</c:v>
                </c:pt>
                <c:pt idx="1">
                  <c:v>1.944250000000002</c:v>
                </c:pt>
                <c:pt idx="2">
                  <c:v>5.444250000000002</c:v>
                </c:pt>
                <c:pt idx="3">
                  <c:v>8.2942500000000017</c:v>
                </c:pt>
                <c:pt idx="4">
                  <c:v>10.744250000000001</c:v>
                </c:pt>
                <c:pt idx="5">
                  <c:v>12.79425</c:v>
                </c:pt>
                <c:pt idx="6">
                  <c:v>14.44425</c:v>
                </c:pt>
                <c:pt idx="7">
                  <c:v>15.5</c:v>
                </c:pt>
                <c:pt idx="8">
                  <c:v>16.919878999999998</c:v>
                </c:pt>
                <c:pt idx="9">
                  <c:v>17.756</c:v>
                </c:pt>
                <c:pt idx="10">
                  <c:v>18.25</c:v>
                </c:pt>
                <c:pt idx="11">
                  <c:v>18.399999999999999</c:v>
                </c:pt>
                <c:pt idx="12">
                  <c:v>18.363281000000001</c:v>
                </c:pt>
                <c:pt idx="13">
                  <c:v>18.399999999999999</c:v>
                </c:pt>
              </c:numCache>
            </c:numRef>
          </c:xVal>
          <c:yVal>
            <c:numRef>
              <c:f>Frames!$E$152:$E$165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6E-4D77-B70F-14D12D08A84E}"/>
            </c:ext>
          </c:extLst>
        </c:ser>
        <c:ser>
          <c:idx val="8"/>
          <c:order val="8"/>
          <c:tx>
            <c:strRef>
              <c:f>Frames!$C$170</c:f>
              <c:strCache>
                <c:ptCount val="1"/>
                <c:pt idx="0">
                  <c:v>144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Frames!$D$173:$D$186</c:f>
              <c:numCache>
                <c:formatCode>0.000</c:formatCode>
                <c:ptCount val="14"/>
                <c:pt idx="0">
                  <c:v>0</c:v>
                </c:pt>
                <c:pt idx="1">
                  <c:v>1.5590699999999984</c:v>
                </c:pt>
                <c:pt idx="2">
                  <c:v>5.0590699999999984</c:v>
                </c:pt>
                <c:pt idx="3">
                  <c:v>7.9090699999999989</c:v>
                </c:pt>
                <c:pt idx="4">
                  <c:v>10.359069999999999</c:v>
                </c:pt>
                <c:pt idx="5">
                  <c:v>12.40907</c:v>
                </c:pt>
                <c:pt idx="6">
                  <c:v>14.05907</c:v>
                </c:pt>
                <c:pt idx="7">
                  <c:v>15</c:v>
                </c:pt>
                <c:pt idx="8">
                  <c:v>16.478839499999999</c:v>
                </c:pt>
                <c:pt idx="9">
                  <c:v>17.402999999999999</c:v>
                </c:pt>
                <c:pt idx="10">
                  <c:v>18.056000000000001</c:v>
                </c:pt>
                <c:pt idx="11">
                  <c:v>18.356999999999999</c:v>
                </c:pt>
                <c:pt idx="12">
                  <c:v>18.323186499999998</c:v>
                </c:pt>
                <c:pt idx="13">
                  <c:v>18.399999999999999</c:v>
                </c:pt>
              </c:numCache>
            </c:numRef>
          </c:xVal>
          <c:yVal>
            <c:numRef>
              <c:f>Frames!$E$173:$E$186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6E-4D77-B70F-14D12D08A84E}"/>
            </c:ext>
          </c:extLst>
        </c:ser>
        <c:ser>
          <c:idx val="9"/>
          <c:order val="9"/>
          <c:tx>
            <c:strRef>
              <c:f>Frames!$C$191</c:f>
              <c:strCache>
                <c:ptCount val="1"/>
                <c:pt idx="0">
                  <c:v>146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Frames!$D$194:$D$207</c:f>
              <c:numCache>
                <c:formatCode>0.000</c:formatCode>
                <c:ptCount val="14"/>
                <c:pt idx="0">
                  <c:v>0</c:v>
                </c:pt>
                <c:pt idx="1">
                  <c:v>0.98130000000000095</c:v>
                </c:pt>
                <c:pt idx="2">
                  <c:v>4.4813000000000009</c:v>
                </c:pt>
                <c:pt idx="3">
                  <c:v>7.3313000000000015</c:v>
                </c:pt>
                <c:pt idx="4">
                  <c:v>9.7813000000000017</c:v>
                </c:pt>
                <c:pt idx="5">
                  <c:v>11.831300000000001</c:v>
                </c:pt>
                <c:pt idx="6">
                  <c:v>13.481300000000001</c:v>
                </c:pt>
                <c:pt idx="7">
                  <c:v>15</c:v>
                </c:pt>
                <c:pt idx="8">
                  <c:v>15.957610999999998</c:v>
                </c:pt>
                <c:pt idx="9">
                  <c:v>16.978999999999999</c:v>
                </c:pt>
                <c:pt idx="10">
                  <c:v>17.738</c:v>
                </c:pt>
                <c:pt idx="11">
                  <c:v>18.202000000000002</c:v>
                </c:pt>
                <c:pt idx="12">
                  <c:v>18.283091999999996</c:v>
                </c:pt>
                <c:pt idx="13">
                  <c:v>18.399999999999999</c:v>
                </c:pt>
              </c:numCache>
            </c:numRef>
          </c:xVal>
          <c:yVal>
            <c:numRef>
              <c:f>Frames!$E$194:$E$207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6E-4D77-B70F-14D12D08A84E}"/>
            </c:ext>
          </c:extLst>
        </c:ser>
        <c:ser>
          <c:idx val="10"/>
          <c:order val="10"/>
          <c:tx>
            <c:strRef>
              <c:f>Frames!$C$212</c:f>
              <c:strCache>
                <c:ptCount val="1"/>
                <c:pt idx="0">
                  <c:v>148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Frames!$D$215:$D$228</c:f>
              <c:numCache>
                <c:formatCode>0.000</c:formatCode>
                <c:ptCount val="14"/>
                <c:pt idx="1">
                  <c:v>0</c:v>
                </c:pt>
                <c:pt idx="2">
                  <c:v>3.9035300000000004</c:v>
                </c:pt>
                <c:pt idx="3">
                  <c:v>6.7535300000000005</c:v>
                </c:pt>
                <c:pt idx="4">
                  <c:v>9.2035300000000007</c:v>
                </c:pt>
                <c:pt idx="5">
                  <c:v>11.25353</c:v>
                </c:pt>
                <c:pt idx="6">
                  <c:v>12.90353</c:v>
                </c:pt>
                <c:pt idx="7">
                  <c:v>14.5</c:v>
                </c:pt>
                <c:pt idx="8">
                  <c:v>15.436382499999997</c:v>
                </c:pt>
                <c:pt idx="9">
                  <c:v>16.466999999999999</c:v>
                </c:pt>
                <c:pt idx="10">
                  <c:v>17.315000000000001</c:v>
                </c:pt>
                <c:pt idx="11">
                  <c:v>17.919</c:v>
                </c:pt>
                <c:pt idx="12">
                  <c:v>18.122713999999998</c:v>
                </c:pt>
                <c:pt idx="13">
                  <c:v>18.315000000000001</c:v>
                </c:pt>
              </c:numCache>
            </c:numRef>
          </c:xVal>
          <c:yVal>
            <c:numRef>
              <c:f>Frames!$E$215:$E$228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86E-4D77-B70F-14D12D08A84E}"/>
            </c:ext>
          </c:extLst>
        </c:ser>
        <c:ser>
          <c:idx val="11"/>
          <c:order val="11"/>
          <c:tx>
            <c:strRef>
              <c:f>Frames!$C$233</c:f>
              <c:strCache>
                <c:ptCount val="1"/>
                <c:pt idx="0">
                  <c:v>150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Frames!$D$236:$D$249</c:f>
              <c:numCache>
                <c:formatCode>0.000</c:formatCode>
                <c:ptCount val="14"/>
                <c:pt idx="1">
                  <c:v>0</c:v>
                </c:pt>
                <c:pt idx="2">
                  <c:v>3.3257599999999994</c:v>
                </c:pt>
                <c:pt idx="3">
                  <c:v>6.1757599999999995</c:v>
                </c:pt>
                <c:pt idx="4">
                  <c:v>8.6257599999999996</c:v>
                </c:pt>
                <c:pt idx="5">
                  <c:v>10.67576</c:v>
                </c:pt>
                <c:pt idx="6">
                  <c:v>12.325760000000001</c:v>
                </c:pt>
                <c:pt idx="7">
                  <c:v>13.5</c:v>
                </c:pt>
                <c:pt idx="8">
                  <c:v>14.834964999999999</c:v>
                </c:pt>
                <c:pt idx="9">
                  <c:v>15.938000000000001</c:v>
                </c:pt>
                <c:pt idx="10">
                  <c:v>16.82</c:v>
                </c:pt>
                <c:pt idx="11">
                  <c:v>17.509</c:v>
                </c:pt>
                <c:pt idx="12">
                  <c:v>17.801957999999999</c:v>
                </c:pt>
                <c:pt idx="13">
                  <c:v>18.074000000000002</c:v>
                </c:pt>
              </c:numCache>
            </c:numRef>
          </c:xVal>
          <c:yVal>
            <c:numRef>
              <c:f>Frames!$E$236:$E$249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86E-4D77-B70F-14D12D08A84E}"/>
            </c:ext>
          </c:extLst>
        </c:ser>
        <c:ser>
          <c:idx val="12"/>
          <c:order val="12"/>
          <c:tx>
            <c:strRef>
              <c:f>Frames!$C$254</c:f>
              <c:strCache>
                <c:ptCount val="1"/>
                <c:pt idx="0">
                  <c:v>152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Frames!$D$257:$D$270</c:f>
              <c:numCache>
                <c:formatCode>0.000</c:formatCode>
                <c:ptCount val="14"/>
                <c:pt idx="1">
                  <c:v>0</c:v>
                </c:pt>
                <c:pt idx="2">
                  <c:v>2.5553999999999983</c:v>
                </c:pt>
                <c:pt idx="3">
                  <c:v>5.4053999999999984</c:v>
                </c:pt>
                <c:pt idx="4">
                  <c:v>7.8553999999999986</c:v>
                </c:pt>
                <c:pt idx="5">
                  <c:v>9.9053999999999984</c:v>
                </c:pt>
                <c:pt idx="6">
                  <c:v>11.555399999999999</c:v>
                </c:pt>
                <c:pt idx="7">
                  <c:v>13</c:v>
                </c:pt>
                <c:pt idx="8">
                  <c:v>14.193453</c:v>
                </c:pt>
                <c:pt idx="9">
                  <c:v>15.303000000000001</c:v>
                </c:pt>
                <c:pt idx="10">
                  <c:v>16.291</c:v>
                </c:pt>
                <c:pt idx="11">
                  <c:v>17.013999999999999</c:v>
                </c:pt>
                <c:pt idx="12">
                  <c:v>17.401012999999999</c:v>
                </c:pt>
                <c:pt idx="13">
                  <c:v>17.721</c:v>
                </c:pt>
              </c:numCache>
            </c:numRef>
          </c:xVal>
          <c:yVal>
            <c:numRef>
              <c:f>Frames!$E$257:$E$270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86E-4D77-B70F-14D12D08A84E}"/>
            </c:ext>
          </c:extLst>
        </c:ser>
        <c:ser>
          <c:idx val="13"/>
          <c:order val="13"/>
          <c:tx>
            <c:strRef>
              <c:f>Frames!$C$275</c:f>
              <c:strCache>
                <c:ptCount val="1"/>
                <c:pt idx="0">
                  <c:v>154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Frames!$D$278:$D$291</c:f>
              <c:numCache>
                <c:formatCode>0.000</c:formatCode>
                <c:ptCount val="14"/>
                <c:pt idx="1">
                  <c:v>0</c:v>
                </c:pt>
                <c:pt idx="2">
                  <c:v>1.9005940000000012</c:v>
                </c:pt>
                <c:pt idx="3">
                  <c:v>4.7505940000000013</c:v>
                </c:pt>
                <c:pt idx="4">
                  <c:v>7.2005940000000015</c:v>
                </c:pt>
                <c:pt idx="5">
                  <c:v>9.2505940000000013</c:v>
                </c:pt>
                <c:pt idx="6">
                  <c:v>10.900594000000002</c:v>
                </c:pt>
                <c:pt idx="7">
                  <c:v>12</c:v>
                </c:pt>
                <c:pt idx="8">
                  <c:v>13.471751999999999</c:v>
                </c:pt>
                <c:pt idx="9">
                  <c:v>14.667</c:v>
                </c:pt>
                <c:pt idx="10">
                  <c:v>15.638</c:v>
                </c:pt>
                <c:pt idx="11">
                  <c:v>16.475999999999999</c:v>
                </c:pt>
                <c:pt idx="12">
                  <c:v>16.919878999999998</c:v>
                </c:pt>
                <c:pt idx="13">
                  <c:v>17.295999999999999</c:v>
                </c:pt>
              </c:numCache>
            </c:numRef>
          </c:xVal>
          <c:yVal>
            <c:numRef>
              <c:f>Frames!$E$278:$E$291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86E-4D77-B70F-14D12D08A84E}"/>
            </c:ext>
          </c:extLst>
        </c:ser>
        <c:ser>
          <c:idx val="14"/>
          <c:order val="14"/>
          <c:tx>
            <c:strRef>
              <c:f>Frames!$C$296</c:f>
              <c:strCache>
                <c:ptCount val="1"/>
                <c:pt idx="0">
                  <c:v>156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Frames!$D$299:$D$312</c:f>
              <c:numCache>
                <c:formatCode>0.000</c:formatCode>
                <c:ptCount val="14"/>
                <c:pt idx="1">
                  <c:v>0</c:v>
                </c:pt>
                <c:pt idx="2">
                  <c:v>1.0146799999999998</c:v>
                </c:pt>
                <c:pt idx="3">
                  <c:v>3.8646799999999999</c:v>
                </c:pt>
                <c:pt idx="4">
                  <c:v>6.3146800000000001</c:v>
                </c:pt>
                <c:pt idx="5">
                  <c:v>8.3646799999999999</c:v>
                </c:pt>
                <c:pt idx="6">
                  <c:v>10.01468</c:v>
                </c:pt>
                <c:pt idx="7">
                  <c:v>11.5</c:v>
                </c:pt>
                <c:pt idx="8">
                  <c:v>12.750050999999999</c:v>
                </c:pt>
                <c:pt idx="9">
                  <c:v>13.944000000000001</c:v>
                </c:pt>
                <c:pt idx="10">
                  <c:v>14.967000000000001</c:v>
                </c:pt>
                <c:pt idx="11">
                  <c:v>15.91</c:v>
                </c:pt>
                <c:pt idx="12">
                  <c:v>16.358556</c:v>
                </c:pt>
                <c:pt idx="13">
                  <c:v>16.786999999999999</c:v>
                </c:pt>
              </c:numCache>
            </c:numRef>
          </c:xVal>
          <c:yVal>
            <c:numRef>
              <c:f>Frames!$E$299:$E$312</c:f>
              <c:numCache>
                <c:formatCode>0.000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86E-4D77-B70F-14D12D08A84E}"/>
            </c:ext>
          </c:extLst>
        </c:ser>
        <c:ser>
          <c:idx val="15"/>
          <c:order val="15"/>
          <c:tx>
            <c:strRef>
              <c:f>Frames!$C$317</c:f>
              <c:strCache>
                <c:ptCount val="1"/>
                <c:pt idx="0">
                  <c:v>158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Frames!$D$320:$D$333</c:f>
              <c:numCache>
                <c:formatCode>0.000</c:formatCode>
                <c:ptCount val="14"/>
                <c:pt idx="2">
                  <c:v>0</c:v>
                </c:pt>
                <c:pt idx="3">
                  <c:v>3.1906149999999993</c:v>
                </c:pt>
                <c:pt idx="4">
                  <c:v>5.6406149999999995</c:v>
                </c:pt>
                <c:pt idx="5">
                  <c:v>7.6906149999999993</c:v>
                </c:pt>
                <c:pt idx="6">
                  <c:v>9.3406149999999997</c:v>
                </c:pt>
                <c:pt idx="7">
                  <c:v>10.5</c:v>
                </c:pt>
                <c:pt idx="8">
                  <c:v>12.108538999999999</c:v>
                </c:pt>
                <c:pt idx="9">
                  <c:v>13.202</c:v>
                </c:pt>
                <c:pt idx="10">
                  <c:v>14.297000000000001</c:v>
                </c:pt>
                <c:pt idx="11">
                  <c:v>15.246</c:v>
                </c:pt>
                <c:pt idx="12">
                  <c:v>15.797232999999999</c:v>
                </c:pt>
                <c:pt idx="13">
                  <c:v>16.236000000000001</c:v>
                </c:pt>
              </c:numCache>
            </c:numRef>
          </c:xVal>
          <c:yVal>
            <c:numRef>
              <c:f>Frames!$E$320:$E$333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86E-4D77-B70F-14D12D08A84E}"/>
            </c:ext>
          </c:extLst>
        </c:ser>
        <c:ser>
          <c:idx val="16"/>
          <c:order val="16"/>
          <c:tx>
            <c:strRef>
              <c:f>Frames!$C$338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Frames!$D$341:$D$354</c:f>
              <c:numCache>
                <c:formatCode>0.000</c:formatCode>
                <c:ptCount val="14"/>
                <c:pt idx="2">
                  <c:v>0</c:v>
                </c:pt>
                <c:pt idx="3">
                  <c:v>2.6128449999999983</c:v>
                </c:pt>
                <c:pt idx="4">
                  <c:v>5.0628449999999985</c:v>
                </c:pt>
                <c:pt idx="5">
                  <c:v>7.1128449999999983</c:v>
                </c:pt>
                <c:pt idx="6">
                  <c:v>8.7628449999999987</c:v>
                </c:pt>
                <c:pt idx="7">
                  <c:v>10</c:v>
                </c:pt>
                <c:pt idx="8">
                  <c:v>11.426932499999999</c:v>
                </c:pt>
                <c:pt idx="9">
                  <c:v>12.602</c:v>
                </c:pt>
                <c:pt idx="10">
                  <c:v>13.696999999999999</c:v>
                </c:pt>
                <c:pt idx="11">
                  <c:v>14.694000000000001</c:v>
                </c:pt>
                <c:pt idx="12">
                  <c:v>15.235909999999999</c:v>
                </c:pt>
                <c:pt idx="13">
                  <c:v>15.698</c:v>
                </c:pt>
              </c:numCache>
            </c:numRef>
          </c:xVal>
          <c:yVal>
            <c:numRef>
              <c:f>Frames!$E$341:$E$354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86E-4D77-B70F-14D12D08A84E}"/>
            </c:ext>
          </c:extLst>
        </c:ser>
        <c:ser>
          <c:idx val="17"/>
          <c:order val="17"/>
          <c:tx>
            <c:strRef>
              <c:f>Frames!$C$359</c:f>
              <c:strCache>
                <c:ptCount val="1"/>
                <c:pt idx="0">
                  <c:v>162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Frames!$D$362:$D$375</c:f>
              <c:numCache>
                <c:formatCode>0.000</c:formatCode>
                <c:ptCount val="14"/>
                <c:pt idx="2">
                  <c:v>0</c:v>
                </c:pt>
                <c:pt idx="3">
                  <c:v>1.9965569999999992</c:v>
                </c:pt>
                <c:pt idx="4">
                  <c:v>4.4465569999999994</c:v>
                </c:pt>
                <c:pt idx="5">
                  <c:v>6.4965569999999992</c:v>
                </c:pt>
                <c:pt idx="6">
                  <c:v>8.1465569999999996</c:v>
                </c:pt>
                <c:pt idx="7">
                  <c:v>9.5</c:v>
                </c:pt>
                <c:pt idx="8">
                  <c:v>10.865609499999998</c:v>
                </c:pt>
                <c:pt idx="9">
                  <c:v>11.995999999999999</c:v>
                </c:pt>
                <c:pt idx="10">
                  <c:v>13.096</c:v>
                </c:pt>
                <c:pt idx="11">
                  <c:v>14.143000000000001</c:v>
                </c:pt>
                <c:pt idx="12">
                  <c:v>14.674586999999999</c:v>
                </c:pt>
                <c:pt idx="13">
                  <c:v>15.202999999999999</c:v>
                </c:pt>
              </c:numCache>
            </c:numRef>
          </c:xVal>
          <c:yVal>
            <c:numRef>
              <c:f>Frames!$E$362:$E$375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86E-4D77-B70F-14D12D08A84E}"/>
            </c:ext>
          </c:extLst>
        </c:ser>
        <c:ser>
          <c:idx val="18"/>
          <c:order val="18"/>
          <c:tx>
            <c:strRef>
              <c:f>Frames!$C$380</c:f>
              <c:strCache>
                <c:ptCount val="1"/>
                <c:pt idx="0">
                  <c:v>164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Frames!$D$383:$D$396</c:f>
              <c:numCache>
                <c:formatCode>0.000</c:formatCode>
                <c:ptCount val="14"/>
                <c:pt idx="2">
                  <c:v>0</c:v>
                </c:pt>
                <c:pt idx="3">
                  <c:v>1.4573049999999999</c:v>
                </c:pt>
                <c:pt idx="4">
                  <c:v>3.907305</c:v>
                </c:pt>
                <c:pt idx="5">
                  <c:v>5.9573049999999999</c:v>
                </c:pt>
                <c:pt idx="6">
                  <c:v>7.6073050000000002</c:v>
                </c:pt>
                <c:pt idx="7">
                  <c:v>9</c:v>
                </c:pt>
                <c:pt idx="8">
                  <c:v>10.264192</c:v>
                </c:pt>
                <c:pt idx="9">
                  <c:v>11.389999999999999</c:v>
                </c:pt>
                <c:pt idx="10">
                  <c:v>12.548999999999999</c:v>
                </c:pt>
                <c:pt idx="11">
                  <c:v>13.590999999999999</c:v>
                </c:pt>
                <c:pt idx="12">
                  <c:v>14.153358499999998</c:v>
                </c:pt>
                <c:pt idx="13">
                  <c:v>14.638</c:v>
                </c:pt>
              </c:numCache>
            </c:numRef>
          </c:xVal>
          <c:yVal>
            <c:numRef>
              <c:f>Frames!$E$383:$E$396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86E-4D77-B70F-14D12D08A84E}"/>
            </c:ext>
          </c:extLst>
        </c:ser>
        <c:ser>
          <c:idx val="19"/>
          <c:order val="19"/>
          <c:tx>
            <c:strRef>
              <c:f>Frames!$C$401</c:f>
              <c:strCache>
                <c:ptCount val="1"/>
                <c:pt idx="0">
                  <c:v>166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Frames!$D$404:$D$417</c:f>
              <c:numCache>
                <c:formatCode>0.000</c:formatCode>
                <c:ptCount val="14"/>
                <c:pt idx="2">
                  <c:v>0</c:v>
                </c:pt>
                <c:pt idx="3">
                  <c:v>0.9758300000000002</c:v>
                </c:pt>
                <c:pt idx="4">
                  <c:v>3.4258300000000004</c:v>
                </c:pt>
                <c:pt idx="5">
                  <c:v>5.4758300000000002</c:v>
                </c:pt>
                <c:pt idx="6">
                  <c:v>7.1258299999999997</c:v>
                </c:pt>
                <c:pt idx="7">
                  <c:v>8.5</c:v>
                </c:pt>
                <c:pt idx="8">
                  <c:v>9.702868999999998</c:v>
                </c:pt>
                <c:pt idx="9">
                  <c:v>10.783999999999997</c:v>
                </c:pt>
                <c:pt idx="10">
                  <c:v>11.949</c:v>
                </c:pt>
                <c:pt idx="11">
                  <c:v>13.010999999999999</c:v>
                </c:pt>
                <c:pt idx="12">
                  <c:v>13.5759977</c:v>
                </c:pt>
                <c:pt idx="13">
                  <c:v>14.1</c:v>
                </c:pt>
              </c:numCache>
            </c:numRef>
          </c:xVal>
          <c:yVal>
            <c:numRef>
              <c:f>Frames!$E$404:$E$417</c:f>
              <c:numCache>
                <c:formatCode>0.000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86E-4D77-B70F-14D12D08A84E}"/>
            </c:ext>
          </c:extLst>
        </c:ser>
        <c:ser>
          <c:idx val="20"/>
          <c:order val="20"/>
          <c:tx>
            <c:strRef>
              <c:f>Frames!$C$422</c:f>
              <c:strCache>
                <c:ptCount val="1"/>
                <c:pt idx="0">
                  <c:v>168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Frames!$D$425:$D$438</c:f>
              <c:numCache>
                <c:formatCode>0.000</c:formatCode>
                <c:ptCount val="14"/>
                <c:pt idx="3">
                  <c:v>0</c:v>
                </c:pt>
                <c:pt idx="4">
                  <c:v>2.8095419999999995</c:v>
                </c:pt>
                <c:pt idx="5">
                  <c:v>4.8595419999999994</c:v>
                </c:pt>
                <c:pt idx="6">
                  <c:v>6.5095419999999997</c:v>
                </c:pt>
                <c:pt idx="7">
                  <c:v>8</c:v>
                </c:pt>
                <c:pt idx="8">
                  <c:v>9.1415459999999982</c:v>
                </c:pt>
                <c:pt idx="9">
                  <c:v>10.177999999999995</c:v>
                </c:pt>
                <c:pt idx="10">
                  <c:v>11.401999999999999</c:v>
                </c:pt>
                <c:pt idx="11">
                  <c:v>12.403</c:v>
                </c:pt>
                <c:pt idx="12">
                  <c:v>12.990617999999998</c:v>
                </c:pt>
                <c:pt idx="13">
                  <c:v>13.464</c:v>
                </c:pt>
              </c:numCache>
            </c:numRef>
          </c:xVal>
          <c:yVal>
            <c:numRef>
              <c:f>Frames!$E$425:$E$438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86E-4D77-B70F-14D12D08A84E}"/>
            </c:ext>
          </c:extLst>
        </c:ser>
        <c:ser>
          <c:idx val="21"/>
          <c:order val="21"/>
          <c:tx>
            <c:strRef>
              <c:f>Frames!$C$443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Frames!$D$446:$D$459</c:f>
              <c:numCache>
                <c:formatCode>0.000</c:formatCode>
                <c:ptCount val="14"/>
                <c:pt idx="3">
                  <c:v>0</c:v>
                </c:pt>
                <c:pt idx="4">
                  <c:v>2.3280669999999999</c:v>
                </c:pt>
                <c:pt idx="5">
                  <c:v>4.3780669999999997</c:v>
                </c:pt>
                <c:pt idx="6">
                  <c:v>6.0280670000000001</c:v>
                </c:pt>
                <c:pt idx="7">
                  <c:v>7.5</c:v>
                </c:pt>
                <c:pt idx="8">
                  <c:v>8.540128499999998</c:v>
                </c:pt>
                <c:pt idx="9">
                  <c:v>9.5719999999999956</c:v>
                </c:pt>
                <c:pt idx="10">
                  <c:v>10.784000000000001</c:v>
                </c:pt>
                <c:pt idx="11">
                  <c:v>11.795</c:v>
                </c:pt>
                <c:pt idx="12">
                  <c:v>12.349105999999999</c:v>
                </c:pt>
                <c:pt idx="13">
                  <c:v>12.87</c:v>
                </c:pt>
              </c:numCache>
            </c:numRef>
          </c:xVal>
          <c:yVal>
            <c:numRef>
              <c:f>Frames!$E$446:$E$459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86E-4D77-B70F-14D12D08A84E}"/>
            </c:ext>
          </c:extLst>
        </c:ser>
        <c:ser>
          <c:idx val="22"/>
          <c:order val="22"/>
          <c:tx>
            <c:strRef>
              <c:f>Frames!$C$464</c:f>
              <c:strCache>
                <c:ptCount val="1"/>
                <c:pt idx="0">
                  <c:v>172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Frames!$D$467:$D$480</c:f>
              <c:numCache>
                <c:formatCode>0.000</c:formatCode>
                <c:ptCount val="14"/>
                <c:pt idx="3">
                  <c:v>0</c:v>
                </c:pt>
                <c:pt idx="4">
                  <c:v>1.6925200000000005</c:v>
                </c:pt>
                <c:pt idx="5">
                  <c:v>3.7425200000000003</c:v>
                </c:pt>
                <c:pt idx="6">
                  <c:v>5.3925200000000002</c:v>
                </c:pt>
                <c:pt idx="7">
                  <c:v>7</c:v>
                </c:pt>
                <c:pt idx="8">
                  <c:v>8.058994499999999</c:v>
                </c:pt>
                <c:pt idx="9">
                  <c:v>8.9659999999999958</c:v>
                </c:pt>
                <c:pt idx="10">
                  <c:v>10.166</c:v>
                </c:pt>
                <c:pt idx="11">
                  <c:v>11.144</c:v>
                </c:pt>
                <c:pt idx="12">
                  <c:v>11.667499499999998</c:v>
                </c:pt>
                <c:pt idx="13">
                  <c:v>12.218999999999999</c:v>
                </c:pt>
              </c:numCache>
            </c:numRef>
          </c:xVal>
          <c:yVal>
            <c:numRef>
              <c:f>Frames!$E$467:$E$480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86E-4D77-B70F-14D12D08A84E}"/>
            </c:ext>
          </c:extLst>
        </c:ser>
        <c:ser>
          <c:idx val="23"/>
          <c:order val="23"/>
          <c:tx>
            <c:strRef>
              <c:f>Frames!$C$485</c:f>
              <c:strCache>
                <c:ptCount val="1"/>
                <c:pt idx="0">
                  <c:v>174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Frames!$D$488:$D$501</c:f>
              <c:numCache>
                <c:formatCode>0.000</c:formatCode>
                <c:ptCount val="14"/>
                <c:pt idx="3">
                  <c:v>0</c:v>
                </c:pt>
                <c:pt idx="4">
                  <c:v>1.2110449999999999</c:v>
                </c:pt>
                <c:pt idx="5">
                  <c:v>3.2610449999999997</c:v>
                </c:pt>
                <c:pt idx="6">
                  <c:v>4.9110449999999997</c:v>
                </c:pt>
                <c:pt idx="7">
                  <c:v>6</c:v>
                </c:pt>
                <c:pt idx="8">
                  <c:v>7.4575769999999997</c:v>
                </c:pt>
                <c:pt idx="9">
                  <c:v>8.3599999999999959</c:v>
                </c:pt>
                <c:pt idx="10">
                  <c:v>9.5660000000000007</c:v>
                </c:pt>
                <c:pt idx="11">
                  <c:v>10.465999999999999</c:v>
                </c:pt>
                <c:pt idx="12">
                  <c:v>10.985892999999999</c:v>
                </c:pt>
                <c:pt idx="13">
                  <c:v>11.526</c:v>
                </c:pt>
              </c:numCache>
            </c:numRef>
          </c:xVal>
          <c:yVal>
            <c:numRef>
              <c:f>Frames!$E$488:$E$501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86E-4D77-B70F-14D12D08A84E}"/>
            </c:ext>
          </c:extLst>
        </c:ser>
        <c:ser>
          <c:idx val="24"/>
          <c:order val="24"/>
          <c:tx>
            <c:strRef>
              <c:f>Frames!$C$506</c:f>
              <c:strCache>
                <c:ptCount val="1"/>
                <c:pt idx="0">
                  <c:v>176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Frames!$D$509:$D$522</c:f>
              <c:numCache>
                <c:formatCode>0.000</c:formatCode>
                <c:ptCount val="14"/>
                <c:pt idx="3">
                  <c:v>0</c:v>
                </c:pt>
                <c:pt idx="4">
                  <c:v>0.72957000000000027</c:v>
                </c:pt>
                <c:pt idx="5">
                  <c:v>2.7795700000000001</c:v>
                </c:pt>
                <c:pt idx="6">
                  <c:v>4.42957</c:v>
                </c:pt>
                <c:pt idx="7">
                  <c:v>5.5</c:v>
                </c:pt>
                <c:pt idx="8">
                  <c:v>6.8561594999999995</c:v>
                </c:pt>
                <c:pt idx="9">
                  <c:v>7.7539999999999978</c:v>
                </c:pt>
                <c:pt idx="10">
                  <c:v>8.9309999999999992</c:v>
                </c:pt>
                <c:pt idx="11">
                  <c:v>9.8149999999999995</c:v>
                </c:pt>
                <c:pt idx="12">
                  <c:v>10.304286499999998</c:v>
                </c:pt>
                <c:pt idx="13">
                  <c:v>10.833</c:v>
                </c:pt>
              </c:numCache>
            </c:numRef>
          </c:xVal>
          <c:yVal>
            <c:numRef>
              <c:f>Frames!$E$509:$E$522</c:f>
              <c:numCache>
                <c:formatCode>0.000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86E-4D77-B70F-14D12D08A84E}"/>
            </c:ext>
          </c:extLst>
        </c:ser>
        <c:ser>
          <c:idx val="25"/>
          <c:order val="25"/>
          <c:tx>
            <c:strRef>
              <c:f>Frames!$C$527</c:f>
              <c:strCache>
                <c:ptCount val="1"/>
                <c:pt idx="0">
                  <c:v>178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Frames!$D$530:$D$543</c:f>
              <c:numCache>
                <c:formatCode>0.000</c:formatCode>
                <c:ptCount val="14"/>
                <c:pt idx="4">
                  <c:v>0</c:v>
                </c:pt>
                <c:pt idx="5">
                  <c:v>2.2018000000000004</c:v>
                </c:pt>
                <c:pt idx="6">
                  <c:v>3.8518000000000003</c:v>
                </c:pt>
                <c:pt idx="7">
                  <c:v>5</c:v>
                </c:pt>
                <c:pt idx="8">
                  <c:v>6.2547419999999994</c:v>
                </c:pt>
                <c:pt idx="9">
                  <c:v>7.1479999999999979</c:v>
                </c:pt>
                <c:pt idx="10">
                  <c:v>8.26</c:v>
                </c:pt>
                <c:pt idx="11">
                  <c:v>9.1359999999999992</c:v>
                </c:pt>
                <c:pt idx="12">
                  <c:v>9.5825854999999986</c:v>
                </c:pt>
                <c:pt idx="13">
                  <c:v>10.125999999999999</c:v>
                </c:pt>
              </c:numCache>
            </c:numRef>
          </c:xVal>
          <c:yVal>
            <c:numRef>
              <c:f>Frames!$E$530:$E$543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86E-4D77-B70F-14D12D08A84E}"/>
            </c:ext>
          </c:extLst>
        </c:ser>
        <c:ser>
          <c:idx val="26"/>
          <c:order val="26"/>
          <c:tx>
            <c:strRef>
              <c:f>Frames!$C$548</c:f>
              <c:strCache>
                <c:ptCount val="1"/>
                <c:pt idx="0">
                  <c:v>180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Frames!$D$551:$D$564</c:f>
              <c:numCache>
                <c:formatCode>0.000</c:formatCode>
                <c:ptCount val="14"/>
                <c:pt idx="4">
                  <c:v>0</c:v>
                </c:pt>
                <c:pt idx="5">
                  <c:v>1.6240300000000003</c:v>
                </c:pt>
                <c:pt idx="6">
                  <c:v>3.2740300000000002</c:v>
                </c:pt>
                <c:pt idx="7">
                  <c:v>4.5</c:v>
                </c:pt>
                <c:pt idx="8">
                  <c:v>5.6533245000000001</c:v>
                </c:pt>
                <c:pt idx="9">
                  <c:v>6.5419999999999989</c:v>
                </c:pt>
                <c:pt idx="10">
                  <c:v>7.5720000000000001</c:v>
                </c:pt>
                <c:pt idx="11">
                  <c:v>8.4149999999999991</c:v>
                </c:pt>
                <c:pt idx="12">
                  <c:v>8.8608845000000009</c:v>
                </c:pt>
                <c:pt idx="13">
                  <c:v>9.3770000000000007</c:v>
                </c:pt>
              </c:numCache>
            </c:numRef>
          </c:xVal>
          <c:yVal>
            <c:numRef>
              <c:f>Frames!$E$551:$E$564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86E-4D77-B70F-14D12D08A84E}"/>
            </c:ext>
          </c:extLst>
        </c:ser>
        <c:ser>
          <c:idx val="27"/>
          <c:order val="27"/>
          <c:tx>
            <c:strRef>
              <c:f>Frames!$C$569</c:f>
              <c:strCache>
                <c:ptCount val="1"/>
                <c:pt idx="0">
                  <c:v>182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Frames!$D$572:$D$585</c:f>
              <c:numCache>
                <c:formatCode>0.000</c:formatCode>
                <c:ptCount val="14"/>
                <c:pt idx="4">
                  <c:v>0</c:v>
                </c:pt>
                <c:pt idx="5">
                  <c:v>1.1425549999999998</c:v>
                </c:pt>
                <c:pt idx="6">
                  <c:v>2.7925549999999997</c:v>
                </c:pt>
                <c:pt idx="7">
                  <c:v>4</c:v>
                </c:pt>
                <c:pt idx="8">
                  <c:v>5.0920014999999994</c:v>
                </c:pt>
                <c:pt idx="9">
                  <c:v>5.9359999999999991</c:v>
                </c:pt>
                <c:pt idx="10">
                  <c:v>6.9009999999999998</c:v>
                </c:pt>
                <c:pt idx="11">
                  <c:v>7.6790000000000003</c:v>
                </c:pt>
                <c:pt idx="12">
                  <c:v>8.1231456999999985</c:v>
                </c:pt>
                <c:pt idx="13">
                  <c:v>8.5990000000000002</c:v>
                </c:pt>
              </c:numCache>
            </c:numRef>
          </c:xVal>
          <c:yVal>
            <c:numRef>
              <c:f>Frames!$E$572:$E$585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86E-4D77-B70F-14D12D08A84E}"/>
            </c:ext>
          </c:extLst>
        </c:ser>
        <c:ser>
          <c:idx val="28"/>
          <c:order val="28"/>
          <c:tx>
            <c:strRef>
              <c:f>Frames!$C$590</c:f>
              <c:strCache>
                <c:ptCount val="1"/>
                <c:pt idx="0">
                  <c:v>184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Frames!$D$593:$D$606</c:f>
              <c:numCache>
                <c:formatCode>0.000</c:formatCode>
                <c:ptCount val="14"/>
                <c:pt idx="4">
                  <c:v>0</c:v>
                </c:pt>
                <c:pt idx="5">
                  <c:v>0.66108000000000011</c:v>
                </c:pt>
                <c:pt idx="6">
                  <c:v>2.31108</c:v>
                </c:pt>
                <c:pt idx="7">
                  <c:v>3.5</c:v>
                </c:pt>
                <c:pt idx="8">
                  <c:v>4.4504894999999998</c:v>
                </c:pt>
                <c:pt idx="9">
                  <c:v>5.33</c:v>
                </c:pt>
                <c:pt idx="10">
                  <c:v>6.2130000000000001</c:v>
                </c:pt>
                <c:pt idx="11">
                  <c:v>6.93</c:v>
                </c:pt>
                <c:pt idx="12">
                  <c:v>7.3613501999999986</c:v>
                </c:pt>
                <c:pt idx="13">
                  <c:v>7.8209999999999997</c:v>
                </c:pt>
              </c:numCache>
            </c:numRef>
          </c:xVal>
          <c:yVal>
            <c:numRef>
              <c:f>Frames!$E$593:$E$606</c:f>
              <c:numCache>
                <c:formatCode>0.000</c:formatCode>
                <c:ptCount val="14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86E-4D77-B70F-14D12D08A84E}"/>
            </c:ext>
          </c:extLst>
        </c:ser>
        <c:ser>
          <c:idx val="29"/>
          <c:order val="29"/>
          <c:tx>
            <c:strRef>
              <c:f>Frames!$C$611</c:f>
              <c:strCache>
                <c:ptCount val="1"/>
                <c:pt idx="0">
                  <c:v>186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Frames!$D$618:$D$627</c:f>
              <c:numCache>
                <c:formatCode>0.000</c:formatCode>
                <c:ptCount val="10"/>
                <c:pt idx="1">
                  <c:v>0</c:v>
                </c:pt>
                <c:pt idx="2">
                  <c:v>1.7333099999999999</c:v>
                </c:pt>
                <c:pt idx="3">
                  <c:v>3</c:v>
                </c:pt>
                <c:pt idx="4">
                  <c:v>3.8891665</c:v>
                </c:pt>
                <c:pt idx="5">
                  <c:v>4.7300000000000004</c:v>
                </c:pt>
                <c:pt idx="6">
                  <c:v>5.4720000000000004</c:v>
                </c:pt>
                <c:pt idx="7">
                  <c:v>6.18</c:v>
                </c:pt>
                <c:pt idx="8">
                  <c:v>6.5754979999999996</c:v>
                </c:pt>
                <c:pt idx="9">
                  <c:v>7.0010000000000003</c:v>
                </c:pt>
              </c:numCache>
            </c:numRef>
          </c:xVal>
          <c:yVal>
            <c:numRef>
              <c:f>Frames!$E$618:$E$627</c:f>
              <c:numCache>
                <c:formatCode>0.000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0.32</c:v>
                </c:pt>
                <c:pt idx="4">
                  <c:v>1</c:v>
                </c:pt>
                <c:pt idx="5">
                  <c:v>2</c:v>
                </c:pt>
                <c:pt idx="6">
                  <c:v>3.5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86E-4D77-B70F-14D12D08A84E}"/>
            </c:ext>
          </c:extLst>
        </c:ser>
        <c:ser>
          <c:idx val="30"/>
          <c:order val="30"/>
          <c:tx>
            <c:strRef>
              <c:f>Frames!$C$632</c:f>
              <c:strCache>
                <c:ptCount val="1"/>
                <c:pt idx="0">
                  <c:v>188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Frames!$D$635:$D$648</c:f>
              <c:numCache>
                <c:formatCode>0.000</c:formatCode>
                <c:ptCount val="14"/>
                <c:pt idx="5">
                  <c:v>0</c:v>
                </c:pt>
                <c:pt idx="6">
                  <c:v>1.15554</c:v>
                </c:pt>
                <c:pt idx="7">
                  <c:v>2.5</c:v>
                </c:pt>
                <c:pt idx="8">
                  <c:v>3.3278434999999993</c:v>
                </c:pt>
                <c:pt idx="9">
                  <c:v>4.0069999999999997</c:v>
                </c:pt>
                <c:pt idx="10">
                  <c:v>4.8010000000000002</c:v>
                </c:pt>
                <c:pt idx="11">
                  <c:v>5.431</c:v>
                </c:pt>
                <c:pt idx="12">
                  <c:v>5.7736079999999994</c:v>
                </c:pt>
                <c:pt idx="13">
                  <c:v>6.194</c:v>
                </c:pt>
              </c:numCache>
            </c:numRef>
          </c:xVal>
          <c:yVal>
            <c:numRef>
              <c:f>Frames!$E$635:$E$648</c:f>
              <c:numCache>
                <c:formatCode>0.000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86E-4D77-B70F-14D12D08A84E}"/>
            </c:ext>
          </c:extLst>
        </c:ser>
        <c:ser>
          <c:idx val="31"/>
          <c:order val="31"/>
          <c:tx>
            <c:strRef>
              <c:f>Frames!$C$653</c:f>
              <c:strCache>
                <c:ptCount val="1"/>
                <c:pt idx="0">
                  <c:v>190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Frames!$D$656:$D$669</c:f>
              <c:numCache>
                <c:formatCode>0.000</c:formatCode>
                <c:ptCount val="14"/>
                <c:pt idx="5">
                  <c:v>0</c:v>
                </c:pt>
                <c:pt idx="6">
                  <c:v>0.57777000000000001</c:v>
                </c:pt>
                <c:pt idx="7">
                  <c:v>2</c:v>
                </c:pt>
                <c:pt idx="8">
                  <c:v>2.6863314999999997</c:v>
                </c:pt>
                <c:pt idx="9">
                  <c:v>3.3180000000000001</c:v>
                </c:pt>
                <c:pt idx="10">
                  <c:v>4.0419999999999998</c:v>
                </c:pt>
                <c:pt idx="11">
                  <c:v>4.6390000000000002</c:v>
                </c:pt>
                <c:pt idx="12">
                  <c:v>4.9717180000000001</c:v>
                </c:pt>
                <c:pt idx="13">
                  <c:v>5.3460000000000001</c:v>
                </c:pt>
              </c:numCache>
            </c:numRef>
          </c:xVal>
          <c:yVal>
            <c:numRef>
              <c:f>Frames!$E$656:$E$669</c:f>
              <c:numCache>
                <c:formatCode>0.000</c:formatCode>
                <c:ptCount val="14"/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86E-4D77-B70F-14D12D08A84E}"/>
            </c:ext>
          </c:extLst>
        </c:ser>
        <c:ser>
          <c:idx val="32"/>
          <c:order val="32"/>
          <c:tx>
            <c:strRef>
              <c:f>Frames!$C$674</c:f>
              <c:strCache>
                <c:ptCount val="1"/>
                <c:pt idx="0">
                  <c:v>192</c:v>
                </c:pt>
              </c:strCache>
            </c:strRef>
          </c:tx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Frames!$D$677:$D$690</c:f>
              <c:numCache>
                <c:formatCode>0.000</c:formatCode>
                <c:ptCount val="14"/>
                <c:pt idx="6">
                  <c:v>9.6295000000000006E-2</c:v>
                </c:pt>
                <c:pt idx="7">
                  <c:v>1.5</c:v>
                </c:pt>
                <c:pt idx="8">
                  <c:v>2.1250084999999999</c:v>
                </c:pt>
                <c:pt idx="9">
                  <c:v>2.6120000000000001</c:v>
                </c:pt>
                <c:pt idx="10">
                  <c:v>3.2480000000000002</c:v>
                </c:pt>
                <c:pt idx="11">
                  <c:v>3.847</c:v>
                </c:pt>
                <c:pt idx="12">
                  <c:v>4.1698279999999999</c:v>
                </c:pt>
                <c:pt idx="13">
                  <c:v>4.4969999999999999</c:v>
                </c:pt>
              </c:numCache>
            </c:numRef>
          </c:xVal>
          <c:yVal>
            <c:numRef>
              <c:f>Frames!$E$677:$E$690</c:f>
              <c:numCache>
                <c:formatCode>0.000</c:formatCode>
                <c:ptCount val="14"/>
                <c:pt idx="6">
                  <c:v>0</c:v>
                </c:pt>
                <c:pt idx="7">
                  <c:v>0.45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86E-4D77-B70F-14D12D08A84E}"/>
            </c:ext>
          </c:extLst>
        </c:ser>
        <c:ser>
          <c:idx val="33"/>
          <c:order val="33"/>
          <c:tx>
            <c:strRef>
              <c:f>Frames!$C$695</c:f>
              <c:strCache>
                <c:ptCount val="1"/>
                <c:pt idx="0">
                  <c:v>194</c:v>
                </c:pt>
              </c:strCache>
            </c:strRef>
          </c:tx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Frames!$D$698:$D$711</c:f>
              <c:numCache>
                <c:formatCode>0.000</c:formatCode>
                <c:ptCount val="14"/>
                <c:pt idx="6">
                  <c:v>0</c:v>
                </c:pt>
                <c:pt idx="7">
                  <c:v>0.8</c:v>
                </c:pt>
                <c:pt idx="8">
                  <c:v>1.363213</c:v>
                </c:pt>
                <c:pt idx="9">
                  <c:v>1.9059999999999999</c:v>
                </c:pt>
                <c:pt idx="10">
                  <c:v>2.4710000000000001</c:v>
                </c:pt>
                <c:pt idx="11">
                  <c:v>2.899</c:v>
                </c:pt>
                <c:pt idx="12">
                  <c:v>3.2075599999999995</c:v>
                </c:pt>
                <c:pt idx="13">
                  <c:v>3.5070000000000001</c:v>
                </c:pt>
              </c:numCache>
            </c:numRef>
          </c:xVal>
          <c:yVal>
            <c:numRef>
              <c:f>Frames!$E$698:$E$711</c:f>
              <c:numCache>
                <c:formatCode>0.000</c:formatCode>
                <c:ptCount val="14"/>
                <c:pt idx="6">
                  <c:v>0.15</c:v>
                </c:pt>
                <c:pt idx="7">
                  <c:v>0.48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86E-4D77-B70F-14D12D08A84E}"/>
            </c:ext>
          </c:extLst>
        </c:ser>
        <c:ser>
          <c:idx val="34"/>
          <c:order val="34"/>
          <c:tx>
            <c:strRef>
              <c:f>Frames!$C$716</c:f>
              <c:strCache>
                <c:ptCount val="1"/>
                <c:pt idx="0">
                  <c:v>196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Frames!$D$719:$D$733</c:f>
              <c:numCache>
                <c:formatCode>0.000</c:formatCode>
                <c:ptCount val="15"/>
                <c:pt idx="7">
                  <c:v>0</c:v>
                </c:pt>
                <c:pt idx="8">
                  <c:v>0.36085049999999996</c:v>
                </c:pt>
                <c:pt idx="9">
                  <c:v>1.165</c:v>
                </c:pt>
                <c:pt idx="10">
                  <c:v>1.571</c:v>
                </c:pt>
                <c:pt idx="11">
                  <c:v>1.81</c:v>
                </c:pt>
                <c:pt idx="12">
                  <c:v>2.0448195</c:v>
                </c:pt>
                <c:pt idx="13">
                  <c:v>2.206</c:v>
                </c:pt>
              </c:numCache>
            </c:numRef>
          </c:xVal>
          <c:yVal>
            <c:numRef>
              <c:f>Frames!$E$719:$E$733</c:f>
              <c:numCache>
                <c:formatCode>0.000</c:formatCode>
                <c:ptCount val="15"/>
                <c:pt idx="7">
                  <c:v>0.97699999999999998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86E-4D77-B70F-14D12D08A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Stem at CL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Frames!$C$737</c:f>
              <c:strCache>
                <c:ptCount val="1"/>
                <c:pt idx="0">
                  <c:v>Stem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Frames!$C$740:$C$749</c:f>
              <c:numCache>
                <c:formatCode>0.000</c:formatCode>
                <c:ptCount val="10"/>
                <c:pt idx="0">
                  <c:v>3.2</c:v>
                </c:pt>
                <c:pt idx="1">
                  <c:v>2.6</c:v>
                </c:pt>
                <c:pt idx="2">
                  <c:v>2</c:v>
                </c:pt>
                <c:pt idx="3">
                  <c:v>1.4</c:v>
                </c:pt>
                <c:pt idx="4">
                  <c:v>0.79999999999999993</c:v>
                </c:pt>
                <c:pt idx="5">
                  <c:v>0.19999999999999996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Frames!$E$740:$E$749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0.46700000000000003</c:v>
                </c:pt>
                <c:pt idx="4">
                  <c:v>0.97699999999999998</c:v>
                </c:pt>
                <c:pt idx="5">
                  <c:v>1.8979999999999999</c:v>
                </c:pt>
                <c:pt idx="6">
                  <c:v>3.5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8-4D88-A6EA-0E0DFAF43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Stem at CL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Frames!$C$737</c:f>
              <c:strCache>
                <c:ptCount val="1"/>
                <c:pt idx="0">
                  <c:v>Stem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Frames!$C$740:$C$749</c:f>
              <c:numCache>
                <c:formatCode>0.000</c:formatCode>
                <c:ptCount val="10"/>
                <c:pt idx="0">
                  <c:v>3.2</c:v>
                </c:pt>
                <c:pt idx="1">
                  <c:v>2.6</c:v>
                </c:pt>
                <c:pt idx="2">
                  <c:v>2</c:v>
                </c:pt>
                <c:pt idx="3">
                  <c:v>1.4</c:v>
                </c:pt>
                <c:pt idx="4">
                  <c:v>0.79999999999999993</c:v>
                </c:pt>
                <c:pt idx="5">
                  <c:v>0.19999999999999996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Frames!$E$740:$E$749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0.46700000000000003</c:v>
                </c:pt>
                <c:pt idx="4">
                  <c:v>0.97699999999999998</c:v>
                </c:pt>
                <c:pt idx="5">
                  <c:v>1.8979999999999999</c:v>
                </c:pt>
                <c:pt idx="6">
                  <c:v>3.5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E-4CB8-A890-3BEEA1D80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Stern Sections - Frames -6 to</a:t>
            </a:r>
            <a:r>
              <a:rPr lang="en-GB" baseline="0"/>
              <a:t> 50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Frames!$C$754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Frames!$D$757:$D$770</c:f>
              <c:numCache>
                <c:formatCode>0.000</c:formatCode>
                <c:ptCount val="14"/>
                <c:pt idx="0">
                  <c:v>0</c:v>
                </c:pt>
                <c:pt idx="1">
                  <c:v>3.6</c:v>
                </c:pt>
                <c:pt idx="2">
                  <c:v>7.05</c:v>
                </c:pt>
                <c:pt idx="3">
                  <c:v>9.9</c:v>
                </c:pt>
                <c:pt idx="4">
                  <c:v>12.25</c:v>
                </c:pt>
                <c:pt idx="5">
                  <c:v>14.15</c:v>
                </c:pt>
                <c:pt idx="6">
                  <c:v>15.69201</c:v>
                </c:pt>
                <c:pt idx="7">
                  <c:v>17</c:v>
                </c:pt>
                <c:pt idx="8">
                  <c:v>17.906219999999998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Frames!$E$757:$E$771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CC-4EF5-A5F6-CF702FBCCEF0}"/>
            </c:ext>
          </c:extLst>
        </c:ser>
        <c:ser>
          <c:idx val="1"/>
          <c:order val="1"/>
          <c:tx>
            <c:strRef>
              <c:f>Frames!$C$775</c:f>
              <c:strCache>
                <c:ptCount val="1"/>
                <c:pt idx="0">
                  <c:v>46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Frames!$D$778:$D$792</c:f>
              <c:numCache>
                <c:formatCode>0.000</c:formatCode>
                <c:ptCount val="15"/>
                <c:pt idx="0">
                  <c:v>0</c:v>
                </c:pt>
                <c:pt idx="1">
                  <c:v>3.3</c:v>
                </c:pt>
                <c:pt idx="2">
                  <c:v>6.7</c:v>
                </c:pt>
                <c:pt idx="3">
                  <c:v>9.5500000000000007</c:v>
                </c:pt>
                <c:pt idx="4">
                  <c:v>11.8</c:v>
                </c:pt>
                <c:pt idx="5">
                  <c:v>13.55</c:v>
                </c:pt>
                <c:pt idx="6">
                  <c:v>14.82558</c:v>
                </c:pt>
                <c:pt idx="7">
                  <c:v>17</c:v>
                </c:pt>
                <c:pt idx="8">
                  <c:v>17.71368</c:v>
                </c:pt>
                <c:pt idx="9">
                  <c:v>18.2913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Frames!$E$778:$E$792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4C-47BF-AA3A-F27417441217}"/>
            </c:ext>
          </c:extLst>
        </c:ser>
        <c:ser>
          <c:idx val="2"/>
          <c:order val="2"/>
          <c:tx>
            <c:strRef>
              <c:f>Frames!$C$796</c:f>
              <c:strCache>
                <c:ptCount val="1"/>
                <c:pt idx="0">
                  <c:v>44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Frames!$D$799:$D$813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6.35</c:v>
                </c:pt>
                <c:pt idx="3">
                  <c:v>9.1999999999999993</c:v>
                </c:pt>
                <c:pt idx="4">
                  <c:v>11.35</c:v>
                </c:pt>
                <c:pt idx="5">
                  <c:v>13.18899</c:v>
                </c:pt>
                <c:pt idx="6">
                  <c:v>16</c:v>
                </c:pt>
                <c:pt idx="7">
                  <c:v>17</c:v>
                </c:pt>
                <c:pt idx="8">
                  <c:v>17.424869999999999</c:v>
                </c:pt>
                <c:pt idx="9">
                  <c:v>18.195029999999999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Frames!$E$799:$E$813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4C-47BF-AA3A-F27417441217}"/>
            </c:ext>
          </c:extLst>
        </c:ser>
        <c:ser>
          <c:idx val="3"/>
          <c:order val="3"/>
          <c:tx>
            <c:strRef>
              <c:f>Frames!$C$817</c:f>
              <c:strCache>
                <c:ptCount val="1"/>
                <c:pt idx="0">
                  <c:v>42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Frames!$D$820:$D$834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10.589699999999999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17.232329999999997</c:v>
                </c:pt>
                <c:pt idx="9">
                  <c:v>18.098759999999999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Frames!$E$820:$E$834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4C-47BF-AA3A-F27417441217}"/>
            </c:ext>
          </c:extLst>
        </c:ser>
        <c:ser>
          <c:idx val="4"/>
          <c:order val="4"/>
          <c:tx>
            <c:strRef>
              <c:f>Frames!$C$838</c:f>
              <c:strCache>
                <c:ptCount val="1"/>
                <c:pt idx="0">
                  <c:v>40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Frames!$D$841:$D$855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16.943519999999999</c:v>
                </c:pt>
                <c:pt idx="9">
                  <c:v>17.906219999999998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Frames!$E$841:$E$855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0.12</c:v>
                </c:pt>
                <c:pt idx="5">
                  <c:v>0.16</c:v>
                </c:pt>
                <c:pt idx="6">
                  <c:v>0.32</c:v>
                </c:pt>
                <c:pt idx="7">
                  <c:v>0.56000000000000005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4C-47BF-AA3A-F27417441217}"/>
            </c:ext>
          </c:extLst>
        </c:ser>
        <c:ser>
          <c:idx val="5"/>
          <c:order val="5"/>
          <c:tx>
            <c:strRef>
              <c:f>Frames!$C$859</c:f>
              <c:strCache>
                <c:ptCount val="1"/>
                <c:pt idx="0">
                  <c:v>38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Frames!$D$862:$D$876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11.5</c:v>
                </c:pt>
                <c:pt idx="6">
                  <c:v>14</c:v>
                </c:pt>
                <c:pt idx="7">
                  <c:v>15.5</c:v>
                </c:pt>
                <c:pt idx="8">
                  <c:v>16.558439999999997</c:v>
                </c:pt>
                <c:pt idx="9">
                  <c:v>17.71368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Frames!$E$862:$E$876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0.16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0.64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4C-47BF-AA3A-F27417441217}"/>
            </c:ext>
          </c:extLst>
        </c:ser>
        <c:ser>
          <c:idx val="6"/>
          <c:order val="6"/>
          <c:tx>
            <c:strRef>
              <c:f>Frames!$C$880</c:f>
              <c:strCache>
                <c:ptCount val="1"/>
                <c:pt idx="0">
                  <c:v>36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Frames!$D$883:$D$897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15.98082</c:v>
                </c:pt>
                <c:pt idx="8">
                  <c:v>16.7</c:v>
                </c:pt>
                <c:pt idx="9">
                  <c:v>17.328599999999998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Frames!$E$883:$E$897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0.24</c:v>
                </c:pt>
                <c:pt idx="3">
                  <c:v>0.24</c:v>
                </c:pt>
                <c:pt idx="4">
                  <c:v>0.32</c:v>
                </c:pt>
                <c:pt idx="5">
                  <c:v>0.48</c:v>
                </c:pt>
                <c:pt idx="6">
                  <c:v>0.56000000000000005</c:v>
                </c:pt>
                <c:pt idx="7">
                  <c:v>1</c:v>
                </c:pt>
                <c:pt idx="8">
                  <c:v>1.45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4C-47BF-AA3A-F27417441217}"/>
            </c:ext>
          </c:extLst>
        </c:ser>
        <c:ser>
          <c:idx val="7"/>
          <c:order val="7"/>
          <c:tx>
            <c:strRef>
              <c:f>Frames!$C$901</c:f>
              <c:strCache>
                <c:ptCount val="1"/>
                <c:pt idx="0">
                  <c:v>34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Frames!$D$904:$D$918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16</c:v>
                </c:pt>
                <c:pt idx="9">
                  <c:v>17.03979</c:v>
                </c:pt>
                <c:pt idx="10">
                  <c:v>18.098759999999999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Frames!$E$904:$E$918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0.32</c:v>
                </c:pt>
                <c:pt idx="4">
                  <c:v>0.48</c:v>
                </c:pt>
                <c:pt idx="5">
                  <c:v>0.64</c:v>
                </c:pt>
                <c:pt idx="6">
                  <c:v>0.8</c:v>
                </c:pt>
                <c:pt idx="7">
                  <c:v>1</c:v>
                </c:pt>
                <c:pt idx="8">
                  <c:v>1.28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4C-47BF-AA3A-F27417441217}"/>
            </c:ext>
          </c:extLst>
        </c:ser>
        <c:ser>
          <c:idx val="8"/>
          <c:order val="8"/>
          <c:tx>
            <c:strRef>
              <c:f>Frames!$C$922</c:f>
              <c:strCache>
                <c:ptCount val="1"/>
                <c:pt idx="0">
                  <c:v>32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Frames!$D$925:$D$939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13.477799999999998</c:v>
                </c:pt>
                <c:pt idx="7">
                  <c:v>14.5</c:v>
                </c:pt>
                <c:pt idx="8">
                  <c:v>15.5</c:v>
                </c:pt>
                <c:pt idx="9">
                  <c:v>16.654709999999998</c:v>
                </c:pt>
                <c:pt idx="10">
                  <c:v>17.906219999999998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Frames!$E$925:$E$939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0.44</c:v>
                </c:pt>
                <c:pt idx="3">
                  <c:v>0.48</c:v>
                </c:pt>
                <c:pt idx="4">
                  <c:v>0.64</c:v>
                </c:pt>
                <c:pt idx="5">
                  <c:v>0.8</c:v>
                </c:pt>
                <c:pt idx="6">
                  <c:v>1</c:v>
                </c:pt>
                <c:pt idx="7">
                  <c:v>1.1200000000000001</c:v>
                </c:pt>
                <c:pt idx="8">
                  <c:v>1.37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4C-47BF-AA3A-F27417441217}"/>
            </c:ext>
          </c:extLst>
        </c:ser>
        <c:ser>
          <c:idx val="9"/>
          <c:order val="9"/>
          <c:tx>
            <c:strRef>
              <c:f>Frames!$C$943</c:f>
              <c:strCache>
                <c:ptCount val="1"/>
                <c:pt idx="0">
                  <c:v>30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Frames!$D$946:$D$960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11.5524</c:v>
                </c:pt>
                <c:pt idx="6">
                  <c:v>14</c:v>
                </c:pt>
                <c:pt idx="7">
                  <c:v>15</c:v>
                </c:pt>
                <c:pt idx="8">
                  <c:v>16.269629999999999</c:v>
                </c:pt>
                <c:pt idx="9">
                  <c:v>17.675172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Frames!$E$946:$E$960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0.64</c:v>
                </c:pt>
                <c:pt idx="4">
                  <c:v>0.76</c:v>
                </c:pt>
                <c:pt idx="5">
                  <c:v>1</c:v>
                </c:pt>
                <c:pt idx="6">
                  <c:v>1.28</c:v>
                </c:pt>
                <c:pt idx="7">
                  <c:v>1.52</c:v>
                </c:pt>
                <c:pt idx="8">
                  <c:v>2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4C-47BF-AA3A-F27417441217}"/>
            </c:ext>
          </c:extLst>
        </c:ser>
        <c:ser>
          <c:idx val="10"/>
          <c:order val="10"/>
          <c:tx>
            <c:strRef>
              <c:f>Frames!$C$964</c:f>
              <c:strCache>
                <c:ptCount val="1"/>
                <c:pt idx="0">
                  <c:v>28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Frames!$D$967:$D$981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9.0493799999999993</c:v>
                </c:pt>
                <c:pt idx="5">
                  <c:v>12</c:v>
                </c:pt>
                <c:pt idx="6">
                  <c:v>14</c:v>
                </c:pt>
                <c:pt idx="7">
                  <c:v>15.788279999999999</c:v>
                </c:pt>
                <c:pt idx="8">
                  <c:v>16.5</c:v>
                </c:pt>
                <c:pt idx="9">
                  <c:v>17.424869999999999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Frames!$E$967:$E$981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0.84</c:v>
                </c:pt>
                <c:pt idx="3">
                  <c:v>0.88</c:v>
                </c:pt>
                <c:pt idx="4">
                  <c:v>1</c:v>
                </c:pt>
                <c:pt idx="5">
                  <c:v>1.2</c:v>
                </c:pt>
                <c:pt idx="6">
                  <c:v>1.52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54C-47BF-AA3A-F27417441217}"/>
            </c:ext>
          </c:extLst>
        </c:ser>
        <c:ser>
          <c:idx val="11"/>
          <c:order val="11"/>
          <c:tx>
            <c:strRef>
              <c:f>Frames!$C$985</c:f>
              <c:strCache>
                <c:ptCount val="1"/>
                <c:pt idx="0">
                  <c:v>26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Frames!$D$988:$D$1002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16</c:v>
                </c:pt>
                <c:pt idx="9">
                  <c:v>17.232329999999997</c:v>
                </c:pt>
                <c:pt idx="10">
                  <c:v>18.38757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Frames!$E$988:$E$1002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1.05</c:v>
                </c:pt>
                <c:pt idx="3">
                  <c:v>1.1000000000000001</c:v>
                </c:pt>
                <c:pt idx="4">
                  <c:v>1.2</c:v>
                </c:pt>
                <c:pt idx="5">
                  <c:v>1.44</c:v>
                </c:pt>
                <c:pt idx="6">
                  <c:v>1.76</c:v>
                </c:pt>
                <c:pt idx="7">
                  <c:v>2</c:v>
                </c:pt>
                <c:pt idx="8">
                  <c:v>2.4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54C-47BF-AA3A-F27417441217}"/>
            </c:ext>
          </c:extLst>
        </c:ser>
        <c:ser>
          <c:idx val="12"/>
          <c:order val="12"/>
          <c:tx>
            <c:strRef>
              <c:f>Frames!$C$1006</c:f>
              <c:strCache>
                <c:ptCount val="1"/>
                <c:pt idx="0">
                  <c:v>24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Frames!$D$1009:$D$1023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14.05542</c:v>
                </c:pt>
                <c:pt idx="7">
                  <c:v>15</c:v>
                </c:pt>
                <c:pt idx="8">
                  <c:v>16</c:v>
                </c:pt>
                <c:pt idx="9">
                  <c:v>16.943519999999999</c:v>
                </c:pt>
                <c:pt idx="10">
                  <c:v>18.2913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Frames!$E$1009:$E$1023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1.32</c:v>
                </c:pt>
                <c:pt idx="4">
                  <c:v>1.4</c:v>
                </c:pt>
                <c:pt idx="5">
                  <c:v>1.64</c:v>
                </c:pt>
                <c:pt idx="6">
                  <c:v>2</c:v>
                </c:pt>
                <c:pt idx="7">
                  <c:v>2.29</c:v>
                </c:pt>
                <c:pt idx="8">
                  <c:v>2.65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54C-47BF-AA3A-F27417441217}"/>
            </c:ext>
          </c:extLst>
        </c:ser>
        <c:ser>
          <c:idx val="13"/>
          <c:order val="13"/>
          <c:tx>
            <c:strRef>
              <c:f>Frames!$C$1027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Frames!$D$1030:$D$1044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12.80391</c:v>
                </c:pt>
                <c:pt idx="6">
                  <c:v>14</c:v>
                </c:pt>
                <c:pt idx="7">
                  <c:v>15.5</c:v>
                </c:pt>
                <c:pt idx="8">
                  <c:v>16.654709999999998</c:v>
                </c:pt>
                <c:pt idx="9">
                  <c:v>18.098759999999999</c:v>
                </c:pt>
                <c:pt idx="10">
                  <c:v>18.399999999999999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Frames!$E$1030:$E$1044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1.45</c:v>
                </c:pt>
                <c:pt idx="3">
                  <c:v>1.5</c:v>
                </c:pt>
                <c:pt idx="4">
                  <c:v>1.65</c:v>
                </c:pt>
                <c:pt idx="5">
                  <c:v>2</c:v>
                </c:pt>
                <c:pt idx="6">
                  <c:v>2.25</c:v>
                </c:pt>
                <c:pt idx="7">
                  <c:v>2.69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54C-47BF-AA3A-F27417441217}"/>
            </c:ext>
          </c:extLst>
        </c:ser>
        <c:ser>
          <c:idx val="14"/>
          <c:order val="14"/>
          <c:tx>
            <c:strRef>
              <c:f>Frames!$C$1048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Frames!$D$1051:$D$1065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10.974779999999999</c:v>
                </c:pt>
                <c:pt idx="6">
                  <c:v>13</c:v>
                </c:pt>
                <c:pt idx="7">
                  <c:v>15</c:v>
                </c:pt>
                <c:pt idx="8">
                  <c:v>16.269629999999999</c:v>
                </c:pt>
                <c:pt idx="9">
                  <c:v>17.906219999999998</c:v>
                </c:pt>
                <c:pt idx="10">
                  <c:v>18.399999999999999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Frames!$E$1051:$E$1065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1.65</c:v>
                </c:pt>
                <c:pt idx="3">
                  <c:v>1.73</c:v>
                </c:pt>
                <c:pt idx="4">
                  <c:v>1.85</c:v>
                </c:pt>
                <c:pt idx="5">
                  <c:v>2</c:v>
                </c:pt>
                <c:pt idx="6">
                  <c:v>2.33</c:v>
                </c:pt>
                <c:pt idx="7">
                  <c:v>2.85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54C-47BF-AA3A-F27417441217}"/>
            </c:ext>
          </c:extLst>
        </c:ser>
        <c:ser>
          <c:idx val="15"/>
          <c:order val="15"/>
          <c:tx>
            <c:strRef>
              <c:f>Frames!$C$1069</c:f>
              <c:strCache>
                <c:ptCount val="1"/>
                <c:pt idx="0">
                  <c:v>18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Frames!$D$1072:$D$1086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14.5</c:v>
                </c:pt>
                <c:pt idx="8">
                  <c:v>15.788279999999999</c:v>
                </c:pt>
                <c:pt idx="9">
                  <c:v>17.71368</c:v>
                </c:pt>
                <c:pt idx="10">
                  <c:v>18.323186499999998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Frames!$E$1072:$E$1086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1.85</c:v>
                </c:pt>
                <c:pt idx="3">
                  <c:v>1.93</c:v>
                </c:pt>
                <c:pt idx="4">
                  <c:v>2.09</c:v>
                </c:pt>
                <c:pt idx="5">
                  <c:v>2.25</c:v>
                </c:pt>
                <c:pt idx="6">
                  <c:v>2.57</c:v>
                </c:pt>
                <c:pt idx="7">
                  <c:v>2.97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54C-47BF-AA3A-F27417441217}"/>
            </c:ext>
          </c:extLst>
        </c:ser>
        <c:ser>
          <c:idx val="16"/>
          <c:order val="16"/>
          <c:tx>
            <c:strRef>
              <c:f>Frames!$C$1090</c:f>
              <c:strCache>
                <c:ptCount val="1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Frames!$D$1093:$D$1107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15.11439</c:v>
                </c:pt>
                <c:pt idx="8">
                  <c:v>16</c:v>
                </c:pt>
                <c:pt idx="9">
                  <c:v>17.424869999999999</c:v>
                </c:pt>
                <c:pt idx="10">
                  <c:v>18.202902999999999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Frames!$E$1093:$E$1107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2.13</c:v>
                </c:pt>
                <c:pt idx="3">
                  <c:v>2.17</c:v>
                </c:pt>
                <c:pt idx="4">
                  <c:v>2.33</c:v>
                </c:pt>
                <c:pt idx="5">
                  <c:v>2.65</c:v>
                </c:pt>
                <c:pt idx="6">
                  <c:v>3.13</c:v>
                </c:pt>
                <c:pt idx="7">
                  <c:v>3.5</c:v>
                </c:pt>
                <c:pt idx="8">
                  <c:v>4.0199999999999996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54C-47BF-AA3A-F27417441217}"/>
            </c:ext>
          </c:extLst>
        </c:ser>
        <c:ser>
          <c:idx val="17"/>
          <c:order val="17"/>
          <c:tx>
            <c:strRef>
              <c:f>Frames!$C$1111</c:f>
              <c:strCache>
                <c:ptCount val="1"/>
                <c:pt idx="0">
                  <c:v>14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Frames!$D$1114:$D$1128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14.247959999999999</c:v>
                </c:pt>
                <c:pt idx="7">
                  <c:v>15</c:v>
                </c:pt>
                <c:pt idx="8">
                  <c:v>16</c:v>
                </c:pt>
                <c:pt idx="9">
                  <c:v>17.136059999999997</c:v>
                </c:pt>
                <c:pt idx="10">
                  <c:v>18.042524999999998</c:v>
                </c:pt>
                <c:pt idx="11">
                  <c:v>18.38757</c:v>
                </c:pt>
              </c:numCache>
            </c:numRef>
          </c:xVal>
          <c:yVal>
            <c:numRef>
              <c:f>Frames!$E$1114:$E$1128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2.4500000000000002</c:v>
                </c:pt>
                <c:pt idx="4">
                  <c:v>2.57</c:v>
                </c:pt>
                <c:pt idx="5">
                  <c:v>2.89</c:v>
                </c:pt>
                <c:pt idx="6">
                  <c:v>3.5</c:v>
                </c:pt>
                <c:pt idx="7">
                  <c:v>3.82</c:v>
                </c:pt>
                <c:pt idx="8">
                  <c:v>4.34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54C-47BF-AA3A-F27417441217}"/>
            </c:ext>
          </c:extLst>
        </c:ser>
        <c:ser>
          <c:idx val="18"/>
          <c:order val="18"/>
          <c:tx>
            <c:strRef>
              <c:f>Frames!$C$1132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Frames!$D$1135:$D$1149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13.285260000000001</c:v>
                </c:pt>
                <c:pt idx="7">
                  <c:v>14.5</c:v>
                </c:pt>
                <c:pt idx="8">
                  <c:v>15.5</c:v>
                </c:pt>
                <c:pt idx="9">
                  <c:v>16.847249999999999</c:v>
                </c:pt>
                <c:pt idx="10">
                  <c:v>17.882146999999996</c:v>
                </c:pt>
                <c:pt idx="11">
                  <c:v>18.2913</c:v>
                </c:pt>
              </c:numCache>
            </c:numRef>
          </c:xVal>
          <c:yVal>
            <c:numRef>
              <c:f>Frames!$E$1135:$E$1149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2.57</c:v>
                </c:pt>
                <c:pt idx="3">
                  <c:v>2.65</c:v>
                </c:pt>
                <c:pt idx="4">
                  <c:v>2.85</c:v>
                </c:pt>
                <c:pt idx="5">
                  <c:v>3</c:v>
                </c:pt>
                <c:pt idx="6">
                  <c:v>3.5</c:v>
                </c:pt>
                <c:pt idx="7">
                  <c:v>3.89</c:v>
                </c:pt>
                <c:pt idx="8">
                  <c:v>4.42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54C-47BF-AA3A-F27417441217}"/>
            </c:ext>
          </c:extLst>
        </c:ser>
        <c:ser>
          <c:idx val="19"/>
          <c:order val="19"/>
          <c:tx>
            <c:strRef>
              <c:f>Frames!$C$1153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Frames!$D$1156:$D$1170</c:f>
              <c:numCache>
                <c:formatCode>0.000</c:formatCode>
                <c:ptCount val="15"/>
                <c:pt idx="0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6</c:v>
                </c:pt>
                <c:pt idx="4">
                  <c:v>9</c:v>
                </c:pt>
                <c:pt idx="5">
                  <c:v>12.03375</c:v>
                </c:pt>
                <c:pt idx="6">
                  <c:v>14</c:v>
                </c:pt>
                <c:pt idx="7">
                  <c:v>15</c:v>
                </c:pt>
                <c:pt idx="8">
                  <c:v>16.558439999999997</c:v>
                </c:pt>
                <c:pt idx="9">
                  <c:v>17.721769000000002</c:v>
                </c:pt>
                <c:pt idx="10">
                  <c:v>18.195029999999999</c:v>
                </c:pt>
              </c:numCache>
            </c:numRef>
          </c:xVal>
          <c:yVal>
            <c:numRef>
              <c:f>Frames!$E$1156:$E$1170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2.81</c:v>
                </c:pt>
                <c:pt idx="3">
                  <c:v>2.93</c:v>
                </c:pt>
                <c:pt idx="4">
                  <c:v>3.09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54C-47BF-AA3A-F27417441217}"/>
            </c:ext>
          </c:extLst>
        </c:ser>
        <c:ser>
          <c:idx val="20"/>
          <c:order val="20"/>
          <c:tx>
            <c:strRef>
              <c:f>Frames!$C$1174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Frames!$D$1177:$D$1191</c:f>
              <c:numCache>
                <c:formatCode>0.000</c:formatCode>
                <c:ptCount val="15"/>
                <c:pt idx="0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6</c:v>
                </c:pt>
                <c:pt idx="4">
                  <c:v>8</c:v>
                </c:pt>
                <c:pt idx="5">
                  <c:v>10.49343</c:v>
                </c:pt>
                <c:pt idx="6">
                  <c:v>13</c:v>
                </c:pt>
                <c:pt idx="7">
                  <c:v>15</c:v>
                </c:pt>
                <c:pt idx="8">
                  <c:v>16.077090000000002</c:v>
                </c:pt>
                <c:pt idx="9">
                  <c:v>17.521296499999998</c:v>
                </c:pt>
                <c:pt idx="10">
                  <c:v>18.098759999999999</c:v>
                </c:pt>
              </c:numCache>
            </c:numRef>
          </c:xVal>
          <c:yVal>
            <c:numRef>
              <c:f>Frames!$E$1177:$E$1191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3.05</c:v>
                </c:pt>
                <c:pt idx="3">
                  <c:v>3.21</c:v>
                </c:pt>
                <c:pt idx="4">
                  <c:v>3.29</c:v>
                </c:pt>
                <c:pt idx="5">
                  <c:v>3.5</c:v>
                </c:pt>
                <c:pt idx="6">
                  <c:v>4</c:v>
                </c:pt>
                <c:pt idx="7">
                  <c:v>4.8600000000000003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54C-47BF-AA3A-F27417441217}"/>
            </c:ext>
          </c:extLst>
        </c:ser>
        <c:ser>
          <c:idx val="21"/>
          <c:order val="21"/>
          <c:tx>
            <c:strRef>
              <c:f>Frames!$C$1195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Frames!$D$1198:$D$1212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7.5090599999999998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15.595739999999999</c:v>
                </c:pt>
                <c:pt idx="9">
                  <c:v>17.240634999999997</c:v>
                </c:pt>
                <c:pt idx="10">
                  <c:v>17.906219999999998</c:v>
                </c:pt>
              </c:numCache>
            </c:numRef>
          </c:xVal>
          <c:yVal>
            <c:numRef>
              <c:f>Frames!$E$1198:$E$1212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3.34</c:v>
                </c:pt>
                <c:pt idx="3">
                  <c:v>3.46</c:v>
                </c:pt>
                <c:pt idx="4">
                  <c:v>3.5</c:v>
                </c:pt>
                <c:pt idx="5">
                  <c:v>3.6</c:v>
                </c:pt>
                <c:pt idx="6">
                  <c:v>4.0599999999999996</c:v>
                </c:pt>
                <c:pt idx="7">
                  <c:v>4.74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54C-47BF-AA3A-F27417441217}"/>
            </c:ext>
          </c:extLst>
        </c:ser>
        <c:ser>
          <c:idx val="22"/>
          <c:order val="22"/>
          <c:tx>
            <c:strRef>
              <c:f>Frames!$C$1216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Frames!$D$1219:$D$1233</c:f>
              <c:numCache>
                <c:formatCode>0.000</c:formatCode>
                <c:ptCount val="15"/>
                <c:pt idx="0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17.000067999999999</c:v>
                </c:pt>
                <c:pt idx="9">
                  <c:v>17.61741</c:v>
                </c:pt>
              </c:numCache>
            </c:numRef>
          </c:xVal>
          <c:yVal>
            <c:numRef>
              <c:f>Frames!$E$1219:$E$1233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3.58</c:v>
                </c:pt>
                <c:pt idx="3">
                  <c:v>3.7</c:v>
                </c:pt>
                <c:pt idx="4">
                  <c:v>3.86</c:v>
                </c:pt>
                <c:pt idx="5">
                  <c:v>4.42</c:v>
                </c:pt>
                <c:pt idx="6">
                  <c:v>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54C-47BF-AA3A-F27417441217}"/>
            </c:ext>
          </c:extLst>
        </c:ser>
        <c:ser>
          <c:idx val="23"/>
          <c:order val="23"/>
          <c:tx>
            <c:strRef>
              <c:f>Frames!$C$1237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Frames!$D$1240:$D$1254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14.4405</c:v>
                </c:pt>
                <c:pt idx="8">
                  <c:v>16.679311999999999</c:v>
                </c:pt>
                <c:pt idx="9">
                  <c:v>17.328599999999998</c:v>
                </c:pt>
              </c:numCache>
            </c:numRef>
          </c:xVal>
          <c:yVal>
            <c:numRef>
              <c:f>Frames!$E$1240:$E$1254</c:f>
              <c:numCache>
                <c:formatCode>0.000</c:formatCode>
                <c:ptCount val="15"/>
                <c:pt idx="0">
                  <c:v>3.84</c:v>
                </c:pt>
                <c:pt idx="1">
                  <c:v>3.86</c:v>
                </c:pt>
                <c:pt idx="2">
                  <c:v>3.9</c:v>
                </c:pt>
                <c:pt idx="3">
                  <c:v>3.95</c:v>
                </c:pt>
                <c:pt idx="4">
                  <c:v>4.22</c:v>
                </c:pt>
                <c:pt idx="5">
                  <c:v>4.5</c:v>
                </c:pt>
                <c:pt idx="6">
                  <c:v>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54C-47BF-AA3A-F27417441217}"/>
            </c:ext>
          </c:extLst>
        </c:ser>
        <c:ser>
          <c:idx val="24"/>
          <c:order val="24"/>
          <c:tx>
            <c:strRef>
              <c:f>Frames!$C$1258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Frames!$D$1261:$D$1275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13.670339999999999</c:v>
                </c:pt>
                <c:pt idx="7">
                  <c:v>15</c:v>
                </c:pt>
                <c:pt idx="8">
                  <c:v>16.318461499999998</c:v>
                </c:pt>
                <c:pt idx="9">
                  <c:v>17.232329999999997</c:v>
                </c:pt>
              </c:numCache>
            </c:numRef>
          </c:xVal>
          <c:yVal>
            <c:numRef>
              <c:f>Frames!$E$1261:$E$1275</c:f>
              <c:numCache>
                <c:formatCode>0.000</c:formatCode>
                <c:ptCount val="15"/>
                <c:pt idx="0">
                  <c:v>4.0999999999999996</c:v>
                </c:pt>
                <c:pt idx="1">
                  <c:v>4.12</c:v>
                </c:pt>
                <c:pt idx="2">
                  <c:v>4.18</c:v>
                </c:pt>
                <c:pt idx="3">
                  <c:v>4.26</c:v>
                </c:pt>
                <c:pt idx="4">
                  <c:v>4.54</c:v>
                </c:pt>
                <c:pt idx="5">
                  <c:v>4.82</c:v>
                </c:pt>
                <c:pt idx="6">
                  <c:v>5.6</c:v>
                </c:pt>
                <c:pt idx="7">
                  <c:v>6.35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54C-47BF-AA3A-F27417441217}"/>
            </c:ext>
          </c:extLst>
        </c:ser>
        <c:ser>
          <c:idx val="25"/>
          <c:order val="25"/>
          <c:tx>
            <c:strRef>
              <c:f>Frames!$C$1279</c:f>
              <c:strCache>
                <c:ptCount val="1"/>
                <c:pt idx="0">
                  <c:v>-2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Frames!$D$1282:$D$1296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12.996449999999999</c:v>
                </c:pt>
                <c:pt idx="7">
                  <c:v>14</c:v>
                </c:pt>
                <c:pt idx="8">
                  <c:v>15.957610999999998</c:v>
                </c:pt>
                <c:pt idx="9">
                  <c:v>17.03979</c:v>
                </c:pt>
              </c:numCache>
            </c:numRef>
          </c:xVal>
          <c:yVal>
            <c:numRef>
              <c:f>Frames!$E$1282:$E$1296</c:f>
              <c:numCache>
                <c:formatCode>0.000</c:formatCode>
                <c:ptCount val="15"/>
                <c:pt idx="0">
                  <c:v>4.38</c:v>
                </c:pt>
                <c:pt idx="1">
                  <c:v>4.38</c:v>
                </c:pt>
                <c:pt idx="2">
                  <c:v>4.42</c:v>
                </c:pt>
                <c:pt idx="3">
                  <c:v>4.54</c:v>
                </c:pt>
                <c:pt idx="4">
                  <c:v>4.82</c:v>
                </c:pt>
                <c:pt idx="5">
                  <c:v>5.0999999999999996</c:v>
                </c:pt>
                <c:pt idx="6">
                  <c:v>5.6</c:v>
                </c:pt>
                <c:pt idx="7">
                  <c:v>6.1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54C-47BF-AA3A-F27417441217}"/>
            </c:ext>
          </c:extLst>
        </c:ser>
        <c:ser>
          <c:idx val="26"/>
          <c:order val="26"/>
          <c:tx>
            <c:strRef>
              <c:f>Frames!$C$1300</c:f>
              <c:strCache>
                <c:ptCount val="1"/>
                <c:pt idx="0">
                  <c:v>-4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Frames!$D$1303:$D$1317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10.5</c:v>
                </c:pt>
                <c:pt idx="6">
                  <c:v>12.03375</c:v>
                </c:pt>
                <c:pt idx="7">
                  <c:v>13.5</c:v>
                </c:pt>
                <c:pt idx="8">
                  <c:v>15.476476999999999</c:v>
                </c:pt>
                <c:pt idx="9">
                  <c:v>16.654709999999998</c:v>
                </c:pt>
              </c:numCache>
            </c:numRef>
          </c:xVal>
          <c:yVal>
            <c:numRef>
              <c:f>Frames!$E$1303:$E$1317</c:f>
              <c:numCache>
                <c:formatCode>0.000</c:formatCode>
                <c:ptCount val="15"/>
                <c:pt idx="0">
                  <c:v>4.66</c:v>
                </c:pt>
                <c:pt idx="1">
                  <c:v>4.66</c:v>
                </c:pt>
                <c:pt idx="2">
                  <c:v>4.66</c:v>
                </c:pt>
                <c:pt idx="3">
                  <c:v>4.74</c:v>
                </c:pt>
                <c:pt idx="4">
                  <c:v>5.08</c:v>
                </c:pt>
                <c:pt idx="5">
                  <c:v>5.3</c:v>
                </c:pt>
                <c:pt idx="6">
                  <c:v>5.6</c:v>
                </c:pt>
                <c:pt idx="7">
                  <c:v>6.2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54C-47BF-AA3A-F27417441217}"/>
            </c:ext>
          </c:extLst>
        </c:ser>
        <c:ser>
          <c:idx val="27"/>
          <c:order val="27"/>
          <c:tx>
            <c:strRef>
              <c:f>Frames!$C$1321</c:f>
              <c:strCache>
                <c:ptCount val="1"/>
                <c:pt idx="0">
                  <c:v>-6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Frames!$D$1324:$D$1338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10.589699999999999</c:v>
                </c:pt>
                <c:pt idx="6">
                  <c:v>12</c:v>
                </c:pt>
                <c:pt idx="7">
                  <c:v>13.5</c:v>
                </c:pt>
                <c:pt idx="8">
                  <c:v>14.995342999999998</c:v>
                </c:pt>
                <c:pt idx="9">
                  <c:v>16.3659</c:v>
                </c:pt>
              </c:numCache>
            </c:numRef>
          </c:xVal>
          <c:yVal>
            <c:numRef>
              <c:f>Frames!$E$1324:$E$1338</c:f>
              <c:numCache>
                <c:formatCode>0.000</c:formatCode>
                <c:ptCount val="15"/>
                <c:pt idx="0">
                  <c:v>4.9400000000000004</c:v>
                </c:pt>
                <c:pt idx="1">
                  <c:v>4.9400000000000004</c:v>
                </c:pt>
                <c:pt idx="2">
                  <c:v>4.9800000000000004</c:v>
                </c:pt>
                <c:pt idx="3">
                  <c:v>5.0199999999999996</c:v>
                </c:pt>
                <c:pt idx="4">
                  <c:v>5.38</c:v>
                </c:pt>
                <c:pt idx="5">
                  <c:v>5.6</c:v>
                </c:pt>
                <c:pt idx="6">
                  <c:v>5.95</c:v>
                </c:pt>
                <c:pt idx="7">
                  <c:v>6.47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54C-47BF-AA3A-F27417441217}"/>
            </c:ext>
          </c:extLst>
        </c:ser>
        <c:ser>
          <c:idx val="28"/>
          <c:order val="28"/>
          <c:tx>
            <c:strRef>
              <c:f>Frames!$C$1342</c:f>
              <c:strCache>
                <c:ptCount val="1"/>
                <c:pt idx="0">
                  <c:v>-7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Frames!$D$1345:$D$1359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9.8195399999999999</c:v>
                </c:pt>
                <c:pt idx="6">
                  <c:v>11.5</c:v>
                </c:pt>
                <c:pt idx="7">
                  <c:v>13</c:v>
                </c:pt>
                <c:pt idx="8">
                  <c:v>14.754775999999998</c:v>
                </c:pt>
                <c:pt idx="9">
                  <c:v>16.173359999999999</c:v>
                </c:pt>
              </c:numCache>
            </c:numRef>
          </c:xVal>
          <c:yVal>
            <c:numRef>
              <c:f>Frames!$E$1345:$E$1359</c:f>
              <c:numCache>
                <c:formatCode>0.000</c:formatCode>
                <c:ptCount val="15"/>
                <c:pt idx="0">
                  <c:v>5.0599999999999996</c:v>
                </c:pt>
                <c:pt idx="1">
                  <c:v>5.0599999999999996</c:v>
                </c:pt>
                <c:pt idx="2">
                  <c:v>5.0999999999999996</c:v>
                </c:pt>
                <c:pt idx="3">
                  <c:v>5.14</c:v>
                </c:pt>
                <c:pt idx="4" formatCode="General">
                  <c:v>5.38</c:v>
                </c:pt>
                <c:pt idx="5">
                  <c:v>5.6</c:v>
                </c:pt>
                <c:pt idx="6">
                  <c:v>6</c:v>
                </c:pt>
                <c:pt idx="7">
                  <c:v>6.48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54C-47BF-AA3A-F27417441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Stern Sections - Frames -6 to</a:t>
            </a:r>
            <a:r>
              <a:rPr lang="en-GB" baseline="0"/>
              <a:t> 50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Frames!$C$754</c:f>
              <c:strCache>
                <c:ptCount val="1"/>
                <c:pt idx="0">
                  <c:v>48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Frames!$D$757:$D$770</c:f>
              <c:numCache>
                <c:formatCode>0.000</c:formatCode>
                <c:ptCount val="14"/>
                <c:pt idx="0">
                  <c:v>0</c:v>
                </c:pt>
                <c:pt idx="1">
                  <c:v>3.6</c:v>
                </c:pt>
                <c:pt idx="2">
                  <c:v>7.05</c:v>
                </c:pt>
                <c:pt idx="3">
                  <c:v>9.9</c:v>
                </c:pt>
                <c:pt idx="4">
                  <c:v>12.25</c:v>
                </c:pt>
                <c:pt idx="5">
                  <c:v>14.15</c:v>
                </c:pt>
                <c:pt idx="6">
                  <c:v>15.69201</c:v>
                </c:pt>
                <c:pt idx="7">
                  <c:v>17</c:v>
                </c:pt>
                <c:pt idx="8">
                  <c:v>17.906219999999998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Frames!$E$757:$E$771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9E-4DCE-BECA-5DFABF2D097C}"/>
            </c:ext>
          </c:extLst>
        </c:ser>
        <c:ser>
          <c:idx val="1"/>
          <c:order val="1"/>
          <c:tx>
            <c:strRef>
              <c:f>Frames!$C$775</c:f>
              <c:strCache>
                <c:ptCount val="1"/>
                <c:pt idx="0">
                  <c:v>46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Frames!$D$778:$D$792</c:f>
              <c:numCache>
                <c:formatCode>0.000</c:formatCode>
                <c:ptCount val="15"/>
                <c:pt idx="0">
                  <c:v>0</c:v>
                </c:pt>
                <c:pt idx="1">
                  <c:v>3.3</c:v>
                </c:pt>
                <c:pt idx="2">
                  <c:v>6.7</c:v>
                </c:pt>
                <c:pt idx="3">
                  <c:v>9.5500000000000007</c:v>
                </c:pt>
                <c:pt idx="4">
                  <c:v>11.8</c:v>
                </c:pt>
                <c:pt idx="5">
                  <c:v>13.55</c:v>
                </c:pt>
                <c:pt idx="6">
                  <c:v>14.82558</c:v>
                </c:pt>
                <c:pt idx="7">
                  <c:v>17</c:v>
                </c:pt>
                <c:pt idx="8">
                  <c:v>17.71368</c:v>
                </c:pt>
                <c:pt idx="9">
                  <c:v>18.2913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Frames!$E$778:$E$792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9E-4DCE-BECA-5DFABF2D097C}"/>
            </c:ext>
          </c:extLst>
        </c:ser>
        <c:ser>
          <c:idx val="2"/>
          <c:order val="2"/>
          <c:tx>
            <c:strRef>
              <c:f>Frames!$C$796</c:f>
              <c:strCache>
                <c:ptCount val="1"/>
                <c:pt idx="0">
                  <c:v>44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Frames!$D$799:$D$813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6.35</c:v>
                </c:pt>
                <c:pt idx="3">
                  <c:v>9.1999999999999993</c:v>
                </c:pt>
                <c:pt idx="4">
                  <c:v>11.35</c:v>
                </c:pt>
                <c:pt idx="5">
                  <c:v>13.18899</c:v>
                </c:pt>
                <c:pt idx="6">
                  <c:v>16</c:v>
                </c:pt>
                <c:pt idx="7">
                  <c:v>17</c:v>
                </c:pt>
                <c:pt idx="8">
                  <c:v>17.424869999999999</c:v>
                </c:pt>
                <c:pt idx="9">
                  <c:v>18.195029999999999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Frames!$E$799:$E$813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9E-4DCE-BECA-5DFABF2D097C}"/>
            </c:ext>
          </c:extLst>
        </c:ser>
        <c:ser>
          <c:idx val="3"/>
          <c:order val="3"/>
          <c:tx>
            <c:strRef>
              <c:f>Frames!$C$817</c:f>
              <c:strCache>
                <c:ptCount val="1"/>
                <c:pt idx="0">
                  <c:v>42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Frames!$D$820:$D$834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10.589699999999999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17.232329999999997</c:v>
                </c:pt>
                <c:pt idx="9">
                  <c:v>18.098759999999999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Frames!$E$820:$E$834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</c:v>
                </c:pt>
                <c:pt idx="7">
                  <c:v>0.4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9E-4DCE-BECA-5DFABF2D097C}"/>
            </c:ext>
          </c:extLst>
        </c:ser>
        <c:ser>
          <c:idx val="4"/>
          <c:order val="4"/>
          <c:tx>
            <c:strRef>
              <c:f>Frames!$C$838</c:f>
              <c:strCache>
                <c:ptCount val="1"/>
                <c:pt idx="0">
                  <c:v>40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Frames!$D$841:$D$855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16.943519999999999</c:v>
                </c:pt>
                <c:pt idx="9">
                  <c:v>17.906219999999998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Frames!$E$841:$E$855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0.08</c:v>
                </c:pt>
                <c:pt idx="4">
                  <c:v>0.12</c:v>
                </c:pt>
                <c:pt idx="5">
                  <c:v>0.16</c:v>
                </c:pt>
                <c:pt idx="6">
                  <c:v>0.32</c:v>
                </c:pt>
                <c:pt idx="7">
                  <c:v>0.56000000000000005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9E-4DCE-BECA-5DFABF2D097C}"/>
            </c:ext>
          </c:extLst>
        </c:ser>
        <c:ser>
          <c:idx val="5"/>
          <c:order val="5"/>
          <c:tx>
            <c:strRef>
              <c:f>Frames!$C$859</c:f>
              <c:strCache>
                <c:ptCount val="1"/>
                <c:pt idx="0">
                  <c:v>38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Frames!$D$862:$D$876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11.5</c:v>
                </c:pt>
                <c:pt idx="6">
                  <c:v>14</c:v>
                </c:pt>
                <c:pt idx="7">
                  <c:v>15.5</c:v>
                </c:pt>
                <c:pt idx="8">
                  <c:v>16.558439999999997</c:v>
                </c:pt>
                <c:pt idx="9">
                  <c:v>17.71368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Frames!$E$862:$E$876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0.16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0.64</c:v>
                </c:pt>
                <c:pt idx="8">
                  <c:v>1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9E-4DCE-BECA-5DFABF2D097C}"/>
            </c:ext>
          </c:extLst>
        </c:ser>
        <c:ser>
          <c:idx val="6"/>
          <c:order val="6"/>
          <c:tx>
            <c:strRef>
              <c:f>Frames!$C$880</c:f>
              <c:strCache>
                <c:ptCount val="1"/>
                <c:pt idx="0">
                  <c:v>36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Frames!$D$883:$D$897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15.98082</c:v>
                </c:pt>
                <c:pt idx="8">
                  <c:v>16.7</c:v>
                </c:pt>
                <c:pt idx="9">
                  <c:v>17.328599999999998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Frames!$E$883:$E$897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0.24</c:v>
                </c:pt>
                <c:pt idx="3">
                  <c:v>0.24</c:v>
                </c:pt>
                <c:pt idx="4">
                  <c:v>0.32</c:v>
                </c:pt>
                <c:pt idx="5">
                  <c:v>0.48</c:v>
                </c:pt>
                <c:pt idx="6">
                  <c:v>0.56000000000000005</c:v>
                </c:pt>
                <c:pt idx="7">
                  <c:v>1</c:v>
                </c:pt>
                <c:pt idx="8">
                  <c:v>1.45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9E-4DCE-BECA-5DFABF2D097C}"/>
            </c:ext>
          </c:extLst>
        </c:ser>
        <c:ser>
          <c:idx val="7"/>
          <c:order val="7"/>
          <c:tx>
            <c:strRef>
              <c:f>Frames!$C$901</c:f>
              <c:strCache>
                <c:ptCount val="1"/>
                <c:pt idx="0">
                  <c:v>34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Frames!$D$904:$D$918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16</c:v>
                </c:pt>
                <c:pt idx="9">
                  <c:v>17.03979</c:v>
                </c:pt>
                <c:pt idx="10">
                  <c:v>18.098759999999999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Frames!$E$904:$E$918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0.32</c:v>
                </c:pt>
                <c:pt idx="4">
                  <c:v>0.48</c:v>
                </c:pt>
                <c:pt idx="5">
                  <c:v>0.64</c:v>
                </c:pt>
                <c:pt idx="6">
                  <c:v>0.8</c:v>
                </c:pt>
                <c:pt idx="7">
                  <c:v>1</c:v>
                </c:pt>
                <c:pt idx="8">
                  <c:v>1.28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9E-4DCE-BECA-5DFABF2D097C}"/>
            </c:ext>
          </c:extLst>
        </c:ser>
        <c:ser>
          <c:idx val="8"/>
          <c:order val="8"/>
          <c:tx>
            <c:strRef>
              <c:f>Frames!$C$922</c:f>
              <c:strCache>
                <c:ptCount val="1"/>
                <c:pt idx="0">
                  <c:v>32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Frames!$D$925:$D$939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13.477799999999998</c:v>
                </c:pt>
                <c:pt idx="7">
                  <c:v>14.5</c:v>
                </c:pt>
                <c:pt idx="8">
                  <c:v>15.5</c:v>
                </c:pt>
                <c:pt idx="9">
                  <c:v>16.654709999999998</c:v>
                </c:pt>
                <c:pt idx="10">
                  <c:v>17.906219999999998</c:v>
                </c:pt>
                <c:pt idx="11">
                  <c:v>18.399999999999999</c:v>
                </c:pt>
                <c:pt idx="12">
                  <c:v>18.399999999999999</c:v>
                </c:pt>
                <c:pt idx="13">
                  <c:v>18.399999999999999</c:v>
                </c:pt>
              </c:numCache>
            </c:numRef>
          </c:xVal>
          <c:yVal>
            <c:numRef>
              <c:f>Frames!$E$925:$E$939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0.44</c:v>
                </c:pt>
                <c:pt idx="3">
                  <c:v>0.48</c:v>
                </c:pt>
                <c:pt idx="4">
                  <c:v>0.64</c:v>
                </c:pt>
                <c:pt idx="5">
                  <c:v>0.8</c:v>
                </c:pt>
                <c:pt idx="6">
                  <c:v>1</c:v>
                </c:pt>
                <c:pt idx="7">
                  <c:v>1.1200000000000001</c:v>
                </c:pt>
                <c:pt idx="8">
                  <c:v>1.37</c:v>
                </c:pt>
                <c:pt idx="9">
                  <c:v>2</c:v>
                </c:pt>
                <c:pt idx="10">
                  <c:v>3.5</c:v>
                </c:pt>
                <c:pt idx="11">
                  <c:v>5.6</c:v>
                </c:pt>
                <c:pt idx="12">
                  <c:v>7.4</c:v>
                </c:pt>
                <c:pt idx="1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9E-4DCE-BECA-5DFABF2D097C}"/>
            </c:ext>
          </c:extLst>
        </c:ser>
        <c:ser>
          <c:idx val="9"/>
          <c:order val="9"/>
          <c:tx>
            <c:strRef>
              <c:f>Frames!$C$943</c:f>
              <c:strCache>
                <c:ptCount val="1"/>
                <c:pt idx="0">
                  <c:v>30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Frames!$D$946:$D$960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11.5524</c:v>
                </c:pt>
                <c:pt idx="6">
                  <c:v>14</c:v>
                </c:pt>
                <c:pt idx="7">
                  <c:v>15</c:v>
                </c:pt>
                <c:pt idx="8">
                  <c:v>16.269629999999999</c:v>
                </c:pt>
                <c:pt idx="9">
                  <c:v>17.675172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Frames!$E$946:$E$960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0.64</c:v>
                </c:pt>
                <c:pt idx="4">
                  <c:v>0.76</c:v>
                </c:pt>
                <c:pt idx="5">
                  <c:v>1</c:v>
                </c:pt>
                <c:pt idx="6">
                  <c:v>1.28</c:v>
                </c:pt>
                <c:pt idx="7">
                  <c:v>1.52</c:v>
                </c:pt>
                <c:pt idx="8">
                  <c:v>2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69E-4DCE-BECA-5DFABF2D097C}"/>
            </c:ext>
          </c:extLst>
        </c:ser>
        <c:ser>
          <c:idx val="10"/>
          <c:order val="10"/>
          <c:tx>
            <c:strRef>
              <c:f>Frames!$C$964</c:f>
              <c:strCache>
                <c:ptCount val="1"/>
                <c:pt idx="0">
                  <c:v>28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Frames!$D$967:$D$981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9.0493799999999993</c:v>
                </c:pt>
                <c:pt idx="5">
                  <c:v>12</c:v>
                </c:pt>
                <c:pt idx="6">
                  <c:v>14</c:v>
                </c:pt>
                <c:pt idx="7">
                  <c:v>15.788279999999999</c:v>
                </c:pt>
                <c:pt idx="8">
                  <c:v>16.5</c:v>
                </c:pt>
                <c:pt idx="9">
                  <c:v>17.424869999999999</c:v>
                </c:pt>
                <c:pt idx="10">
                  <c:v>18.399999999999999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Frames!$E$967:$E$981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0.84</c:v>
                </c:pt>
                <c:pt idx="3">
                  <c:v>0.88</c:v>
                </c:pt>
                <c:pt idx="4">
                  <c:v>1</c:v>
                </c:pt>
                <c:pt idx="5">
                  <c:v>1.2</c:v>
                </c:pt>
                <c:pt idx="6">
                  <c:v>1.52</c:v>
                </c:pt>
                <c:pt idx="7">
                  <c:v>2</c:v>
                </c:pt>
                <c:pt idx="8">
                  <c:v>2.5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69E-4DCE-BECA-5DFABF2D097C}"/>
            </c:ext>
          </c:extLst>
        </c:ser>
        <c:ser>
          <c:idx val="11"/>
          <c:order val="11"/>
          <c:tx>
            <c:strRef>
              <c:f>Frames!$C$985</c:f>
              <c:strCache>
                <c:ptCount val="1"/>
                <c:pt idx="0">
                  <c:v>26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Frames!$D$988:$D$1002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16</c:v>
                </c:pt>
                <c:pt idx="9">
                  <c:v>17.232329999999997</c:v>
                </c:pt>
                <c:pt idx="10">
                  <c:v>18.38757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Frames!$E$988:$E$1002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1.05</c:v>
                </c:pt>
                <c:pt idx="3">
                  <c:v>1.1000000000000001</c:v>
                </c:pt>
                <c:pt idx="4">
                  <c:v>1.2</c:v>
                </c:pt>
                <c:pt idx="5">
                  <c:v>1.44</c:v>
                </c:pt>
                <c:pt idx="6">
                  <c:v>1.76</c:v>
                </c:pt>
                <c:pt idx="7">
                  <c:v>2</c:v>
                </c:pt>
                <c:pt idx="8">
                  <c:v>2.4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69E-4DCE-BECA-5DFABF2D097C}"/>
            </c:ext>
          </c:extLst>
        </c:ser>
        <c:ser>
          <c:idx val="12"/>
          <c:order val="12"/>
          <c:tx>
            <c:strRef>
              <c:f>Frames!$C$1006</c:f>
              <c:strCache>
                <c:ptCount val="1"/>
                <c:pt idx="0">
                  <c:v>24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Frames!$D$1009:$D$1023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14.05542</c:v>
                </c:pt>
                <c:pt idx="7">
                  <c:v>15</c:v>
                </c:pt>
                <c:pt idx="8">
                  <c:v>16</c:v>
                </c:pt>
                <c:pt idx="9">
                  <c:v>16.943519999999999</c:v>
                </c:pt>
                <c:pt idx="10">
                  <c:v>18.2913</c:v>
                </c:pt>
                <c:pt idx="11">
                  <c:v>18.399999999999999</c:v>
                </c:pt>
                <c:pt idx="12">
                  <c:v>18.399999999999999</c:v>
                </c:pt>
              </c:numCache>
            </c:numRef>
          </c:xVal>
          <c:yVal>
            <c:numRef>
              <c:f>Frames!$E$1009:$E$1023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1.32</c:v>
                </c:pt>
                <c:pt idx="4">
                  <c:v>1.4</c:v>
                </c:pt>
                <c:pt idx="5">
                  <c:v>1.64</c:v>
                </c:pt>
                <c:pt idx="6">
                  <c:v>2</c:v>
                </c:pt>
                <c:pt idx="7">
                  <c:v>2.29</c:v>
                </c:pt>
                <c:pt idx="8">
                  <c:v>2.65</c:v>
                </c:pt>
                <c:pt idx="9">
                  <c:v>3.5</c:v>
                </c:pt>
                <c:pt idx="10">
                  <c:v>5.6</c:v>
                </c:pt>
                <c:pt idx="11">
                  <c:v>7.4</c:v>
                </c:pt>
                <c:pt idx="1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69E-4DCE-BECA-5DFABF2D097C}"/>
            </c:ext>
          </c:extLst>
        </c:ser>
        <c:ser>
          <c:idx val="13"/>
          <c:order val="13"/>
          <c:tx>
            <c:strRef>
              <c:f>Frames!$C$1027</c:f>
              <c:strCache>
                <c:ptCount val="1"/>
                <c:pt idx="0">
                  <c:v>22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Frames!$D$1030:$D$1044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12.80391</c:v>
                </c:pt>
                <c:pt idx="6">
                  <c:v>14</c:v>
                </c:pt>
                <c:pt idx="7">
                  <c:v>15.5</c:v>
                </c:pt>
                <c:pt idx="8">
                  <c:v>16.654709999999998</c:v>
                </c:pt>
                <c:pt idx="9">
                  <c:v>18.098759999999999</c:v>
                </c:pt>
                <c:pt idx="10">
                  <c:v>18.399999999999999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Frames!$E$1030:$E$1044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1.45</c:v>
                </c:pt>
                <c:pt idx="3">
                  <c:v>1.5</c:v>
                </c:pt>
                <c:pt idx="4">
                  <c:v>1.65</c:v>
                </c:pt>
                <c:pt idx="5">
                  <c:v>2</c:v>
                </c:pt>
                <c:pt idx="6">
                  <c:v>2.25</c:v>
                </c:pt>
                <c:pt idx="7">
                  <c:v>2.69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69E-4DCE-BECA-5DFABF2D097C}"/>
            </c:ext>
          </c:extLst>
        </c:ser>
        <c:ser>
          <c:idx val="14"/>
          <c:order val="14"/>
          <c:tx>
            <c:strRef>
              <c:f>Frames!$C$1048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Frames!$D$1051:$D$1065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10.974779999999999</c:v>
                </c:pt>
                <c:pt idx="6">
                  <c:v>13</c:v>
                </c:pt>
                <c:pt idx="7">
                  <c:v>15</c:v>
                </c:pt>
                <c:pt idx="8">
                  <c:v>16.269629999999999</c:v>
                </c:pt>
                <c:pt idx="9">
                  <c:v>17.906219999999998</c:v>
                </c:pt>
                <c:pt idx="10">
                  <c:v>18.399999999999999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Frames!$E$1051:$E$1065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1.65</c:v>
                </c:pt>
                <c:pt idx="3">
                  <c:v>1.73</c:v>
                </c:pt>
                <c:pt idx="4">
                  <c:v>1.85</c:v>
                </c:pt>
                <c:pt idx="5">
                  <c:v>2</c:v>
                </c:pt>
                <c:pt idx="6">
                  <c:v>2.33</c:v>
                </c:pt>
                <c:pt idx="7">
                  <c:v>2.85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69E-4DCE-BECA-5DFABF2D097C}"/>
            </c:ext>
          </c:extLst>
        </c:ser>
        <c:ser>
          <c:idx val="15"/>
          <c:order val="15"/>
          <c:tx>
            <c:strRef>
              <c:f>Frames!$C$1069</c:f>
              <c:strCache>
                <c:ptCount val="1"/>
                <c:pt idx="0">
                  <c:v>18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Frames!$D$1072:$D$1086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14.5</c:v>
                </c:pt>
                <c:pt idx="8">
                  <c:v>15.788279999999999</c:v>
                </c:pt>
                <c:pt idx="9">
                  <c:v>17.71368</c:v>
                </c:pt>
                <c:pt idx="10">
                  <c:v>18.323186499999998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Frames!$E$1072:$E$1086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1.85</c:v>
                </c:pt>
                <c:pt idx="3">
                  <c:v>1.93</c:v>
                </c:pt>
                <c:pt idx="4">
                  <c:v>2.09</c:v>
                </c:pt>
                <c:pt idx="5">
                  <c:v>2.25</c:v>
                </c:pt>
                <c:pt idx="6">
                  <c:v>2.57</c:v>
                </c:pt>
                <c:pt idx="7">
                  <c:v>2.97</c:v>
                </c:pt>
                <c:pt idx="8">
                  <c:v>3.5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69E-4DCE-BECA-5DFABF2D097C}"/>
            </c:ext>
          </c:extLst>
        </c:ser>
        <c:ser>
          <c:idx val="16"/>
          <c:order val="16"/>
          <c:tx>
            <c:strRef>
              <c:f>Frames!$C$1090</c:f>
              <c:strCache>
                <c:ptCount val="1"/>
                <c:pt idx="0">
                  <c:v>16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Frames!$D$1093:$D$1107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15.11439</c:v>
                </c:pt>
                <c:pt idx="8">
                  <c:v>16</c:v>
                </c:pt>
                <c:pt idx="9">
                  <c:v>17.424869999999999</c:v>
                </c:pt>
                <c:pt idx="10">
                  <c:v>18.202902999999999</c:v>
                </c:pt>
                <c:pt idx="11">
                  <c:v>18.399999999999999</c:v>
                </c:pt>
              </c:numCache>
            </c:numRef>
          </c:xVal>
          <c:yVal>
            <c:numRef>
              <c:f>Frames!$E$1093:$E$1107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2.13</c:v>
                </c:pt>
                <c:pt idx="3">
                  <c:v>2.17</c:v>
                </c:pt>
                <c:pt idx="4">
                  <c:v>2.33</c:v>
                </c:pt>
                <c:pt idx="5">
                  <c:v>2.65</c:v>
                </c:pt>
                <c:pt idx="6">
                  <c:v>3.13</c:v>
                </c:pt>
                <c:pt idx="7">
                  <c:v>3.5</c:v>
                </c:pt>
                <c:pt idx="8">
                  <c:v>4.0199999999999996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69E-4DCE-BECA-5DFABF2D097C}"/>
            </c:ext>
          </c:extLst>
        </c:ser>
        <c:ser>
          <c:idx val="17"/>
          <c:order val="17"/>
          <c:tx>
            <c:strRef>
              <c:f>Frames!$C$1111</c:f>
              <c:strCache>
                <c:ptCount val="1"/>
                <c:pt idx="0">
                  <c:v>14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Frames!$D$1114:$D$1128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14.247959999999999</c:v>
                </c:pt>
                <c:pt idx="7">
                  <c:v>15</c:v>
                </c:pt>
                <c:pt idx="8">
                  <c:v>16</c:v>
                </c:pt>
                <c:pt idx="9">
                  <c:v>17.136059999999997</c:v>
                </c:pt>
                <c:pt idx="10">
                  <c:v>18.042524999999998</c:v>
                </c:pt>
                <c:pt idx="11">
                  <c:v>18.38757</c:v>
                </c:pt>
              </c:numCache>
            </c:numRef>
          </c:xVal>
          <c:yVal>
            <c:numRef>
              <c:f>Frames!$E$1114:$E$1128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2.4500000000000002</c:v>
                </c:pt>
                <c:pt idx="4">
                  <c:v>2.57</c:v>
                </c:pt>
                <c:pt idx="5">
                  <c:v>2.89</c:v>
                </c:pt>
                <c:pt idx="6">
                  <c:v>3.5</c:v>
                </c:pt>
                <c:pt idx="7">
                  <c:v>3.82</c:v>
                </c:pt>
                <c:pt idx="8">
                  <c:v>4.34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69E-4DCE-BECA-5DFABF2D097C}"/>
            </c:ext>
          </c:extLst>
        </c:ser>
        <c:ser>
          <c:idx val="18"/>
          <c:order val="18"/>
          <c:tx>
            <c:strRef>
              <c:f>Frames!$C$1132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Frames!$D$1135:$D$1149</c:f>
              <c:numCache>
                <c:formatCode>0.000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13.285260000000001</c:v>
                </c:pt>
                <c:pt idx="7">
                  <c:v>14.5</c:v>
                </c:pt>
                <c:pt idx="8">
                  <c:v>15.5</c:v>
                </c:pt>
                <c:pt idx="9">
                  <c:v>16.847249999999999</c:v>
                </c:pt>
                <c:pt idx="10">
                  <c:v>17.882146999999996</c:v>
                </c:pt>
                <c:pt idx="11">
                  <c:v>18.2913</c:v>
                </c:pt>
              </c:numCache>
            </c:numRef>
          </c:xVal>
          <c:yVal>
            <c:numRef>
              <c:f>Frames!$E$1135:$E$1149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2.57</c:v>
                </c:pt>
                <c:pt idx="3">
                  <c:v>2.65</c:v>
                </c:pt>
                <c:pt idx="4">
                  <c:v>2.85</c:v>
                </c:pt>
                <c:pt idx="5">
                  <c:v>3</c:v>
                </c:pt>
                <c:pt idx="6">
                  <c:v>3.5</c:v>
                </c:pt>
                <c:pt idx="7">
                  <c:v>3.89</c:v>
                </c:pt>
                <c:pt idx="8">
                  <c:v>4.42</c:v>
                </c:pt>
                <c:pt idx="9">
                  <c:v>5.6</c:v>
                </c:pt>
                <c:pt idx="10">
                  <c:v>7.4</c:v>
                </c:pt>
                <c:pt idx="1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69E-4DCE-BECA-5DFABF2D097C}"/>
            </c:ext>
          </c:extLst>
        </c:ser>
        <c:ser>
          <c:idx val="19"/>
          <c:order val="19"/>
          <c:tx>
            <c:strRef>
              <c:f>Frames!$C$1153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Frames!$D$1156:$D$1170</c:f>
              <c:numCache>
                <c:formatCode>0.000</c:formatCode>
                <c:ptCount val="15"/>
                <c:pt idx="0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6</c:v>
                </c:pt>
                <c:pt idx="4">
                  <c:v>9</c:v>
                </c:pt>
                <c:pt idx="5">
                  <c:v>12.03375</c:v>
                </c:pt>
                <c:pt idx="6">
                  <c:v>14</c:v>
                </c:pt>
                <c:pt idx="7">
                  <c:v>15</c:v>
                </c:pt>
                <c:pt idx="8">
                  <c:v>16.558439999999997</c:v>
                </c:pt>
                <c:pt idx="9">
                  <c:v>17.721769000000002</c:v>
                </c:pt>
                <c:pt idx="10">
                  <c:v>18.195029999999999</c:v>
                </c:pt>
              </c:numCache>
            </c:numRef>
          </c:xVal>
          <c:yVal>
            <c:numRef>
              <c:f>Frames!$E$1156:$E$1170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2.81</c:v>
                </c:pt>
                <c:pt idx="3">
                  <c:v>2.93</c:v>
                </c:pt>
                <c:pt idx="4">
                  <c:v>3.09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69E-4DCE-BECA-5DFABF2D097C}"/>
            </c:ext>
          </c:extLst>
        </c:ser>
        <c:ser>
          <c:idx val="20"/>
          <c:order val="20"/>
          <c:tx>
            <c:strRef>
              <c:f>Frames!$C$1174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Frames!$D$1177:$D$1191</c:f>
              <c:numCache>
                <c:formatCode>0.000</c:formatCode>
                <c:ptCount val="15"/>
                <c:pt idx="0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6</c:v>
                </c:pt>
                <c:pt idx="4">
                  <c:v>8</c:v>
                </c:pt>
                <c:pt idx="5">
                  <c:v>10.49343</c:v>
                </c:pt>
                <c:pt idx="6">
                  <c:v>13</c:v>
                </c:pt>
                <c:pt idx="7">
                  <c:v>15</c:v>
                </c:pt>
                <c:pt idx="8">
                  <c:v>16.077090000000002</c:v>
                </c:pt>
                <c:pt idx="9">
                  <c:v>17.521296499999998</c:v>
                </c:pt>
                <c:pt idx="10">
                  <c:v>18.098759999999999</c:v>
                </c:pt>
              </c:numCache>
            </c:numRef>
          </c:xVal>
          <c:yVal>
            <c:numRef>
              <c:f>Frames!$E$1177:$E$1191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3.05</c:v>
                </c:pt>
                <c:pt idx="3">
                  <c:v>3.21</c:v>
                </c:pt>
                <c:pt idx="4">
                  <c:v>3.29</c:v>
                </c:pt>
                <c:pt idx="5">
                  <c:v>3.5</c:v>
                </c:pt>
                <c:pt idx="6">
                  <c:v>4</c:v>
                </c:pt>
                <c:pt idx="7">
                  <c:v>4.8600000000000003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69E-4DCE-BECA-5DFABF2D097C}"/>
            </c:ext>
          </c:extLst>
        </c:ser>
        <c:ser>
          <c:idx val="21"/>
          <c:order val="21"/>
          <c:tx>
            <c:strRef>
              <c:f>Frames!$C$1195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Frames!$D$1198:$D$1212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7.5090599999999998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15.595739999999999</c:v>
                </c:pt>
                <c:pt idx="9">
                  <c:v>17.240634999999997</c:v>
                </c:pt>
                <c:pt idx="10">
                  <c:v>17.906219999999998</c:v>
                </c:pt>
              </c:numCache>
            </c:numRef>
          </c:xVal>
          <c:yVal>
            <c:numRef>
              <c:f>Frames!$E$1198:$E$1212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3.34</c:v>
                </c:pt>
                <c:pt idx="3">
                  <c:v>3.46</c:v>
                </c:pt>
                <c:pt idx="4">
                  <c:v>3.5</c:v>
                </c:pt>
                <c:pt idx="5">
                  <c:v>3.6</c:v>
                </c:pt>
                <c:pt idx="6">
                  <c:v>4.0599999999999996</c:v>
                </c:pt>
                <c:pt idx="7">
                  <c:v>4.74</c:v>
                </c:pt>
                <c:pt idx="8">
                  <c:v>5.6</c:v>
                </c:pt>
                <c:pt idx="9">
                  <c:v>7.4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69E-4DCE-BECA-5DFABF2D097C}"/>
            </c:ext>
          </c:extLst>
        </c:ser>
        <c:ser>
          <c:idx val="22"/>
          <c:order val="22"/>
          <c:tx>
            <c:strRef>
              <c:f>Frames!$C$1216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Frames!$D$1219:$D$1233</c:f>
              <c:numCache>
                <c:formatCode>0.000</c:formatCode>
                <c:ptCount val="15"/>
                <c:pt idx="0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15.01812</c:v>
                </c:pt>
                <c:pt idx="8">
                  <c:v>17.000067999999999</c:v>
                </c:pt>
                <c:pt idx="9">
                  <c:v>17.61741</c:v>
                </c:pt>
              </c:numCache>
            </c:numRef>
          </c:xVal>
          <c:yVal>
            <c:numRef>
              <c:f>Frames!$E$1219:$E$1233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3.58</c:v>
                </c:pt>
                <c:pt idx="3">
                  <c:v>3.7</c:v>
                </c:pt>
                <c:pt idx="4">
                  <c:v>3.86</c:v>
                </c:pt>
                <c:pt idx="5">
                  <c:v>4.42</c:v>
                </c:pt>
                <c:pt idx="6">
                  <c:v>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69E-4DCE-BECA-5DFABF2D097C}"/>
            </c:ext>
          </c:extLst>
        </c:ser>
        <c:ser>
          <c:idx val="23"/>
          <c:order val="23"/>
          <c:tx>
            <c:strRef>
              <c:f>Frames!$C$1237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Frames!$D$1240:$D$1254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14.4405</c:v>
                </c:pt>
                <c:pt idx="8">
                  <c:v>16.679311999999999</c:v>
                </c:pt>
                <c:pt idx="9">
                  <c:v>17.328599999999998</c:v>
                </c:pt>
              </c:numCache>
            </c:numRef>
          </c:xVal>
          <c:yVal>
            <c:numRef>
              <c:f>Frames!$E$1240:$E$1254</c:f>
              <c:numCache>
                <c:formatCode>0.000</c:formatCode>
                <c:ptCount val="15"/>
                <c:pt idx="0">
                  <c:v>3.84</c:v>
                </c:pt>
                <c:pt idx="1">
                  <c:v>3.86</c:v>
                </c:pt>
                <c:pt idx="2">
                  <c:v>3.9</c:v>
                </c:pt>
                <c:pt idx="3">
                  <c:v>3.95</c:v>
                </c:pt>
                <c:pt idx="4">
                  <c:v>4.22</c:v>
                </c:pt>
                <c:pt idx="5">
                  <c:v>4.5</c:v>
                </c:pt>
                <c:pt idx="6">
                  <c:v>5</c:v>
                </c:pt>
                <c:pt idx="7">
                  <c:v>5.6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69E-4DCE-BECA-5DFABF2D097C}"/>
            </c:ext>
          </c:extLst>
        </c:ser>
        <c:ser>
          <c:idx val="24"/>
          <c:order val="24"/>
          <c:tx>
            <c:strRef>
              <c:f>Frames!$C$1258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Frames!$D$1261:$D$1275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13.670339999999999</c:v>
                </c:pt>
                <c:pt idx="7">
                  <c:v>15</c:v>
                </c:pt>
                <c:pt idx="8">
                  <c:v>16.318461499999998</c:v>
                </c:pt>
                <c:pt idx="9">
                  <c:v>17.232329999999997</c:v>
                </c:pt>
              </c:numCache>
            </c:numRef>
          </c:xVal>
          <c:yVal>
            <c:numRef>
              <c:f>Frames!$E$1261:$E$1275</c:f>
              <c:numCache>
                <c:formatCode>0.000</c:formatCode>
                <c:ptCount val="15"/>
                <c:pt idx="0">
                  <c:v>4.0999999999999996</c:v>
                </c:pt>
                <c:pt idx="1">
                  <c:v>4.12</c:v>
                </c:pt>
                <c:pt idx="2">
                  <c:v>4.18</c:v>
                </c:pt>
                <c:pt idx="3">
                  <c:v>4.26</c:v>
                </c:pt>
                <c:pt idx="4">
                  <c:v>4.54</c:v>
                </c:pt>
                <c:pt idx="5">
                  <c:v>4.82</c:v>
                </c:pt>
                <c:pt idx="6">
                  <c:v>5.6</c:v>
                </c:pt>
                <c:pt idx="7">
                  <c:v>6.35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69E-4DCE-BECA-5DFABF2D097C}"/>
            </c:ext>
          </c:extLst>
        </c:ser>
        <c:ser>
          <c:idx val="25"/>
          <c:order val="25"/>
          <c:tx>
            <c:strRef>
              <c:f>Frames!$C$1279</c:f>
              <c:strCache>
                <c:ptCount val="1"/>
                <c:pt idx="0">
                  <c:v>-2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Frames!$D$1282:$D$1296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12.996449999999999</c:v>
                </c:pt>
                <c:pt idx="7">
                  <c:v>14</c:v>
                </c:pt>
                <c:pt idx="8">
                  <c:v>15.957610999999998</c:v>
                </c:pt>
                <c:pt idx="9">
                  <c:v>17.03979</c:v>
                </c:pt>
              </c:numCache>
            </c:numRef>
          </c:xVal>
          <c:yVal>
            <c:numRef>
              <c:f>Frames!$E$1282:$E$1296</c:f>
              <c:numCache>
                <c:formatCode>0.000</c:formatCode>
                <c:ptCount val="15"/>
                <c:pt idx="0">
                  <c:v>4.38</c:v>
                </c:pt>
                <c:pt idx="1">
                  <c:v>4.38</c:v>
                </c:pt>
                <c:pt idx="2">
                  <c:v>4.42</c:v>
                </c:pt>
                <c:pt idx="3">
                  <c:v>4.54</c:v>
                </c:pt>
                <c:pt idx="4">
                  <c:v>4.82</c:v>
                </c:pt>
                <c:pt idx="5">
                  <c:v>5.0999999999999996</c:v>
                </c:pt>
                <c:pt idx="6">
                  <c:v>5.6</c:v>
                </c:pt>
                <c:pt idx="7">
                  <c:v>6.1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69E-4DCE-BECA-5DFABF2D097C}"/>
            </c:ext>
          </c:extLst>
        </c:ser>
        <c:ser>
          <c:idx val="26"/>
          <c:order val="26"/>
          <c:tx>
            <c:strRef>
              <c:f>Frames!$C$1300</c:f>
              <c:strCache>
                <c:ptCount val="1"/>
                <c:pt idx="0">
                  <c:v>-4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Frames!$D$1303:$D$1317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10.5</c:v>
                </c:pt>
                <c:pt idx="6">
                  <c:v>12.03375</c:v>
                </c:pt>
                <c:pt idx="7">
                  <c:v>13.5</c:v>
                </c:pt>
                <c:pt idx="8">
                  <c:v>15.476476999999999</c:v>
                </c:pt>
                <c:pt idx="9">
                  <c:v>16.654709999999998</c:v>
                </c:pt>
              </c:numCache>
            </c:numRef>
          </c:xVal>
          <c:yVal>
            <c:numRef>
              <c:f>Frames!$E$1303:$E$1317</c:f>
              <c:numCache>
                <c:formatCode>0.000</c:formatCode>
                <c:ptCount val="15"/>
                <c:pt idx="0">
                  <c:v>4.66</c:v>
                </c:pt>
                <c:pt idx="1">
                  <c:v>4.66</c:v>
                </c:pt>
                <c:pt idx="2">
                  <c:v>4.66</c:v>
                </c:pt>
                <c:pt idx="3">
                  <c:v>4.74</c:v>
                </c:pt>
                <c:pt idx="4">
                  <c:v>5.08</c:v>
                </c:pt>
                <c:pt idx="5">
                  <c:v>5.3</c:v>
                </c:pt>
                <c:pt idx="6">
                  <c:v>5.6</c:v>
                </c:pt>
                <c:pt idx="7">
                  <c:v>6.2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69E-4DCE-BECA-5DFABF2D097C}"/>
            </c:ext>
          </c:extLst>
        </c:ser>
        <c:ser>
          <c:idx val="27"/>
          <c:order val="27"/>
          <c:tx>
            <c:strRef>
              <c:f>Frames!$C$1321</c:f>
              <c:strCache>
                <c:ptCount val="1"/>
                <c:pt idx="0">
                  <c:v>-6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Frames!$D$1324:$D$1338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10.589699999999999</c:v>
                </c:pt>
                <c:pt idx="6">
                  <c:v>12</c:v>
                </c:pt>
                <c:pt idx="7">
                  <c:v>13.5</c:v>
                </c:pt>
                <c:pt idx="8">
                  <c:v>14.995342999999998</c:v>
                </c:pt>
                <c:pt idx="9">
                  <c:v>16.3659</c:v>
                </c:pt>
              </c:numCache>
            </c:numRef>
          </c:xVal>
          <c:yVal>
            <c:numRef>
              <c:f>Frames!$E$1324:$E$1338</c:f>
              <c:numCache>
                <c:formatCode>0.000</c:formatCode>
                <c:ptCount val="15"/>
                <c:pt idx="0">
                  <c:v>4.9400000000000004</c:v>
                </c:pt>
                <c:pt idx="1">
                  <c:v>4.9400000000000004</c:v>
                </c:pt>
                <c:pt idx="2">
                  <c:v>4.9800000000000004</c:v>
                </c:pt>
                <c:pt idx="3">
                  <c:v>5.0199999999999996</c:v>
                </c:pt>
                <c:pt idx="4">
                  <c:v>5.38</c:v>
                </c:pt>
                <c:pt idx="5">
                  <c:v>5.6</c:v>
                </c:pt>
                <c:pt idx="6">
                  <c:v>5.95</c:v>
                </c:pt>
                <c:pt idx="7">
                  <c:v>6.47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69E-4DCE-BECA-5DFABF2D097C}"/>
            </c:ext>
          </c:extLst>
        </c:ser>
        <c:ser>
          <c:idx val="28"/>
          <c:order val="28"/>
          <c:tx>
            <c:strRef>
              <c:f>Frames!$C$1342</c:f>
              <c:strCache>
                <c:ptCount val="1"/>
                <c:pt idx="0">
                  <c:v>-7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Frames!$D$1345:$D$1359</c:f>
              <c:numCache>
                <c:formatCode>0.000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9.8195399999999999</c:v>
                </c:pt>
                <c:pt idx="6">
                  <c:v>11.5</c:v>
                </c:pt>
                <c:pt idx="7">
                  <c:v>13</c:v>
                </c:pt>
                <c:pt idx="8">
                  <c:v>14.754775999999998</c:v>
                </c:pt>
                <c:pt idx="9">
                  <c:v>16.173359999999999</c:v>
                </c:pt>
              </c:numCache>
            </c:numRef>
          </c:xVal>
          <c:yVal>
            <c:numRef>
              <c:f>Frames!$E$1345:$E$1359</c:f>
              <c:numCache>
                <c:formatCode>0.000</c:formatCode>
                <c:ptCount val="15"/>
                <c:pt idx="0">
                  <c:v>5.0599999999999996</c:v>
                </c:pt>
                <c:pt idx="1">
                  <c:v>5.0599999999999996</c:v>
                </c:pt>
                <c:pt idx="2">
                  <c:v>5.0999999999999996</c:v>
                </c:pt>
                <c:pt idx="3">
                  <c:v>5.14</c:v>
                </c:pt>
                <c:pt idx="4" formatCode="General">
                  <c:v>5.38</c:v>
                </c:pt>
                <c:pt idx="5">
                  <c:v>5.6</c:v>
                </c:pt>
                <c:pt idx="6">
                  <c:v>6</c:v>
                </c:pt>
                <c:pt idx="7">
                  <c:v>6.48</c:v>
                </c:pt>
                <c:pt idx="8">
                  <c:v>7.4</c:v>
                </c:pt>
                <c:pt idx="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69E-4DCE-BECA-5DFABF2D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Bow Sections - Frames 128 to</a:t>
            </a:r>
            <a:r>
              <a:rPr lang="en-GB" baseline="0"/>
              <a:t> 197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Waterlines!$D$4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Waterlines!$D$5:$D$40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2B-4C73-948E-FEF992CD96CF}"/>
            </c:ext>
          </c:extLst>
        </c:ser>
        <c:ser>
          <c:idx val="1"/>
          <c:order val="1"/>
          <c:tx>
            <c:strRef>
              <c:f>Waterlines!$E$4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Waterlines!$E$5:$E$40</c:f>
              <c:numCache>
                <c:formatCode>0.000</c:formatCode>
                <c:ptCount val="36"/>
                <c:pt idx="0">
                  <c:v>3.9000000000000004</c:v>
                </c:pt>
                <c:pt idx="1">
                  <c:v>3.6775600000000015</c:v>
                </c:pt>
                <c:pt idx="2">
                  <c:v>3.4849700000000023</c:v>
                </c:pt>
                <c:pt idx="3">
                  <c:v>3.2923800000000032</c:v>
                </c:pt>
                <c:pt idx="4">
                  <c:v>3.0997900000000005</c:v>
                </c:pt>
                <c:pt idx="5">
                  <c:v>2.7146100000000022</c:v>
                </c:pt>
                <c:pt idx="6">
                  <c:v>2.3294300000000003</c:v>
                </c:pt>
                <c:pt idx="7">
                  <c:v>1.944250000000002</c:v>
                </c:pt>
                <c:pt idx="8">
                  <c:v>1.5590699999999984</c:v>
                </c:pt>
                <c:pt idx="9">
                  <c:v>0.98130000000000095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2B-4C73-948E-FEF992CD96CF}"/>
            </c:ext>
          </c:extLst>
        </c:ser>
        <c:ser>
          <c:idx val="2"/>
          <c:order val="2"/>
          <c:tx>
            <c:strRef>
              <c:f>Waterlines!$F$4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Waterlines!$F$5:$F$40</c:f>
              <c:numCache>
                <c:formatCode>0.000</c:formatCode>
                <c:ptCount val="36"/>
                <c:pt idx="0">
                  <c:v>7.4</c:v>
                </c:pt>
                <c:pt idx="1">
                  <c:v>7.1775600000000015</c:v>
                </c:pt>
                <c:pt idx="2">
                  <c:v>6.9849700000000023</c:v>
                </c:pt>
                <c:pt idx="3">
                  <c:v>6.7923800000000032</c:v>
                </c:pt>
                <c:pt idx="4">
                  <c:v>6.5997900000000005</c:v>
                </c:pt>
                <c:pt idx="5">
                  <c:v>6.2146100000000022</c:v>
                </c:pt>
                <c:pt idx="6">
                  <c:v>5.8294300000000003</c:v>
                </c:pt>
                <c:pt idx="7">
                  <c:v>5.444250000000002</c:v>
                </c:pt>
                <c:pt idx="8">
                  <c:v>5.0590699999999984</c:v>
                </c:pt>
                <c:pt idx="9">
                  <c:v>4.4813000000000009</c:v>
                </c:pt>
                <c:pt idx="10">
                  <c:v>3.9035300000000004</c:v>
                </c:pt>
                <c:pt idx="11">
                  <c:v>3.3257599999999994</c:v>
                </c:pt>
                <c:pt idx="12">
                  <c:v>2.5553999999999983</c:v>
                </c:pt>
                <c:pt idx="13">
                  <c:v>1.9005940000000012</c:v>
                </c:pt>
                <c:pt idx="14">
                  <c:v>1.0146799999999998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2B-4C73-948E-FEF992CD96CF}"/>
            </c:ext>
          </c:extLst>
        </c:ser>
        <c:ser>
          <c:idx val="3"/>
          <c:order val="3"/>
          <c:tx>
            <c:strRef>
              <c:f>Waterlines!$G$4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Waterlines!$G$5:$G$40</c:f>
              <c:numCache>
                <c:formatCode>0.000</c:formatCode>
                <c:ptCount val="36"/>
                <c:pt idx="0">
                  <c:v>10.25</c:v>
                </c:pt>
                <c:pt idx="1">
                  <c:v>10.027560000000001</c:v>
                </c:pt>
                <c:pt idx="2">
                  <c:v>9.834970000000002</c:v>
                </c:pt>
                <c:pt idx="3">
                  <c:v>9.6423800000000028</c:v>
                </c:pt>
                <c:pt idx="4">
                  <c:v>9.4497900000000001</c:v>
                </c:pt>
                <c:pt idx="5">
                  <c:v>9.0646100000000018</c:v>
                </c:pt>
                <c:pt idx="6">
                  <c:v>8.67943</c:v>
                </c:pt>
                <c:pt idx="7">
                  <c:v>8.2942500000000017</c:v>
                </c:pt>
                <c:pt idx="8">
                  <c:v>7.9090699999999989</c:v>
                </c:pt>
                <c:pt idx="9">
                  <c:v>7.3313000000000015</c:v>
                </c:pt>
                <c:pt idx="10">
                  <c:v>6.7535300000000005</c:v>
                </c:pt>
                <c:pt idx="11">
                  <c:v>6.1757599999999995</c:v>
                </c:pt>
                <c:pt idx="12">
                  <c:v>5.4053999999999984</c:v>
                </c:pt>
                <c:pt idx="13">
                  <c:v>4.7505940000000013</c:v>
                </c:pt>
                <c:pt idx="14">
                  <c:v>3.8646799999999999</c:v>
                </c:pt>
                <c:pt idx="15">
                  <c:v>3.1906149999999993</c:v>
                </c:pt>
                <c:pt idx="16">
                  <c:v>2.6128449999999983</c:v>
                </c:pt>
                <c:pt idx="17">
                  <c:v>1.9965569999999992</c:v>
                </c:pt>
                <c:pt idx="18">
                  <c:v>1.4573049999999999</c:v>
                </c:pt>
                <c:pt idx="19">
                  <c:v>0.9758300000000002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2B-4C73-948E-FEF992CD96CF}"/>
            </c:ext>
          </c:extLst>
        </c:ser>
        <c:ser>
          <c:idx val="4"/>
          <c:order val="4"/>
          <c:tx>
            <c:strRef>
              <c:f>Waterlines!$H$4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Waterlines!$H$5:$H$40</c:f>
              <c:numCache>
                <c:formatCode>0.000</c:formatCode>
                <c:ptCount val="36"/>
                <c:pt idx="0">
                  <c:v>12.7</c:v>
                </c:pt>
                <c:pt idx="1">
                  <c:v>12.47756</c:v>
                </c:pt>
                <c:pt idx="2">
                  <c:v>12.284970000000001</c:v>
                </c:pt>
                <c:pt idx="3">
                  <c:v>12.092380000000002</c:v>
                </c:pt>
                <c:pt idx="4">
                  <c:v>11.899789999999999</c:v>
                </c:pt>
                <c:pt idx="5">
                  <c:v>11.514610000000001</c:v>
                </c:pt>
                <c:pt idx="6">
                  <c:v>11.129429999999999</c:v>
                </c:pt>
                <c:pt idx="7">
                  <c:v>10.744250000000001</c:v>
                </c:pt>
                <c:pt idx="8">
                  <c:v>10.359069999999999</c:v>
                </c:pt>
                <c:pt idx="9">
                  <c:v>9.7813000000000017</c:v>
                </c:pt>
                <c:pt idx="10">
                  <c:v>9.2035300000000007</c:v>
                </c:pt>
                <c:pt idx="11">
                  <c:v>8.6257599999999996</c:v>
                </c:pt>
                <c:pt idx="12">
                  <c:v>7.8553999999999986</c:v>
                </c:pt>
                <c:pt idx="13">
                  <c:v>7.2005940000000015</c:v>
                </c:pt>
                <c:pt idx="14">
                  <c:v>6.3146800000000001</c:v>
                </c:pt>
                <c:pt idx="15">
                  <c:v>5.6406149999999995</c:v>
                </c:pt>
                <c:pt idx="16">
                  <c:v>5.0628449999999985</c:v>
                </c:pt>
                <c:pt idx="17">
                  <c:v>4.4465569999999994</c:v>
                </c:pt>
                <c:pt idx="18">
                  <c:v>3.907305</c:v>
                </c:pt>
                <c:pt idx="19">
                  <c:v>3.4258300000000004</c:v>
                </c:pt>
                <c:pt idx="20">
                  <c:v>2.8095419999999995</c:v>
                </c:pt>
                <c:pt idx="21">
                  <c:v>2.3280669999999999</c:v>
                </c:pt>
                <c:pt idx="22">
                  <c:v>1.6925200000000005</c:v>
                </c:pt>
                <c:pt idx="23">
                  <c:v>1.2110449999999999</c:v>
                </c:pt>
                <c:pt idx="24">
                  <c:v>0.72957000000000027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2B-4C73-948E-FEF992CD96CF}"/>
            </c:ext>
          </c:extLst>
        </c:ser>
        <c:ser>
          <c:idx val="5"/>
          <c:order val="5"/>
          <c:tx>
            <c:strRef>
              <c:f>Waterlines!$I$4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Waterlines!$I$5:$I$40</c:f>
              <c:numCache>
                <c:formatCode>0.000</c:formatCode>
                <c:ptCount val="36"/>
                <c:pt idx="0">
                  <c:v>14.749999999999998</c:v>
                </c:pt>
                <c:pt idx="1">
                  <c:v>14.527559999999999</c:v>
                </c:pt>
                <c:pt idx="2">
                  <c:v>14.33497</c:v>
                </c:pt>
                <c:pt idx="3">
                  <c:v>14.142380000000001</c:v>
                </c:pt>
                <c:pt idx="4">
                  <c:v>13.94979</c:v>
                </c:pt>
                <c:pt idx="5">
                  <c:v>13.56461</c:v>
                </c:pt>
                <c:pt idx="6">
                  <c:v>13.17943</c:v>
                </c:pt>
                <c:pt idx="7">
                  <c:v>12.79425</c:v>
                </c:pt>
                <c:pt idx="8">
                  <c:v>12.40907</c:v>
                </c:pt>
                <c:pt idx="9">
                  <c:v>11.831300000000001</c:v>
                </c:pt>
                <c:pt idx="10">
                  <c:v>11.25353</c:v>
                </c:pt>
                <c:pt idx="11">
                  <c:v>10.67576</c:v>
                </c:pt>
                <c:pt idx="12">
                  <c:v>9.9053999999999984</c:v>
                </c:pt>
                <c:pt idx="13">
                  <c:v>9.2505940000000013</c:v>
                </c:pt>
                <c:pt idx="14">
                  <c:v>8.3646799999999999</c:v>
                </c:pt>
                <c:pt idx="15">
                  <c:v>7.6906149999999993</c:v>
                </c:pt>
                <c:pt idx="16">
                  <c:v>7.1128449999999983</c:v>
                </c:pt>
                <c:pt idx="17">
                  <c:v>6.4965569999999992</c:v>
                </c:pt>
                <c:pt idx="18">
                  <c:v>5.9573049999999999</c:v>
                </c:pt>
                <c:pt idx="19">
                  <c:v>5.4758300000000002</c:v>
                </c:pt>
                <c:pt idx="20">
                  <c:v>4.8595419999999994</c:v>
                </c:pt>
                <c:pt idx="21">
                  <c:v>4.3780669999999997</c:v>
                </c:pt>
                <c:pt idx="22">
                  <c:v>3.7425200000000003</c:v>
                </c:pt>
                <c:pt idx="23">
                  <c:v>3.2610449999999997</c:v>
                </c:pt>
                <c:pt idx="24">
                  <c:v>2.7795700000000001</c:v>
                </c:pt>
                <c:pt idx="25">
                  <c:v>2.2018000000000004</c:v>
                </c:pt>
                <c:pt idx="26">
                  <c:v>1.6240300000000003</c:v>
                </c:pt>
                <c:pt idx="27">
                  <c:v>1.1425549999999998</c:v>
                </c:pt>
                <c:pt idx="28">
                  <c:v>0.66108000000000011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2B-4C73-948E-FEF992CD96CF}"/>
            </c:ext>
          </c:extLst>
        </c:ser>
        <c:ser>
          <c:idx val="6"/>
          <c:order val="6"/>
          <c:tx>
            <c:strRef>
              <c:f>Waterlines!$J$4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Waterlines!$J$5:$J$40</c:f>
              <c:numCache>
                <c:formatCode>0.000</c:formatCode>
                <c:ptCount val="36"/>
                <c:pt idx="0">
                  <c:v>16.399999999999999</c:v>
                </c:pt>
                <c:pt idx="1">
                  <c:v>16.17756</c:v>
                </c:pt>
                <c:pt idx="2">
                  <c:v>15.984970000000001</c:v>
                </c:pt>
                <c:pt idx="3">
                  <c:v>15.792380000000001</c:v>
                </c:pt>
                <c:pt idx="4">
                  <c:v>15.59979</c:v>
                </c:pt>
                <c:pt idx="5">
                  <c:v>15.21461</c:v>
                </c:pt>
                <c:pt idx="6">
                  <c:v>14.82943</c:v>
                </c:pt>
                <c:pt idx="7">
                  <c:v>14.44425</c:v>
                </c:pt>
                <c:pt idx="8">
                  <c:v>14.05907</c:v>
                </c:pt>
                <c:pt idx="9">
                  <c:v>13.481300000000001</c:v>
                </c:pt>
                <c:pt idx="10">
                  <c:v>12.90353</c:v>
                </c:pt>
                <c:pt idx="11">
                  <c:v>12.325760000000001</c:v>
                </c:pt>
                <c:pt idx="12">
                  <c:v>11.555399999999999</c:v>
                </c:pt>
                <c:pt idx="13">
                  <c:v>10.900594000000002</c:v>
                </c:pt>
                <c:pt idx="14">
                  <c:v>10.01468</c:v>
                </c:pt>
                <c:pt idx="15">
                  <c:v>9.3406149999999997</c:v>
                </c:pt>
                <c:pt idx="16">
                  <c:v>8.7628449999999987</c:v>
                </c:pt>
                <c:pt idx="17">
                  <c:v>8.1465569999999996</c:v>
                </c:pt>
                <c:pt idx="18">
                  <c:v>7.6073050000000002</c:v>
                </c:pt>
                <c:pt idx="19">
                  <c:v>7.1258299999999997</c:v>
                </c:pt>
                <c:pt idx="20">
                  <c:v>6.5095419999999997</c:v>
                </c:pt>
                <c:pt idx="21">
                  <c:v>6.0280670000000001</c:v>
                </c:pt>
                <c:pt idx="22">
                  <c:v>5.3925200000000002</c:v>
                </c:pt>
                <c:pt idx="23">
                  <c:v>4.9110449999999997</c:v>
                </c:pt>
                <c:pt idx="24">
                  <c:v>4.42957</c:v>
                </c:pt>
                <c:pt idx="25">
                  <c:v>3.8518000000000003</c:v>
                </c:pt>
                <c:pt idx="26">
                  <c:v>3.2740300000000002</c:v>
                </c:pt>
                <c:pt idx="27">
                  <c:v>2.7925549999999997</c:v>
                </c:pt>
                <c:pt idx="28">
                  <c:v>2.31108</c:v>
                </c:pt>
                <c:pt idx="29">
                  <c:v>1.7333099999999999</c:v>
                </c:pt>
                <c:pt idx="30">
                  <c:v>1.15554</c:v>
                </c:pt>
                <c:pt idx="31">
                  <c:v>0.57777000000000001</c:v>
                </c:pt>
                <c:pt idx="32">
                  <c:v>9.6295000000000006E-2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2B-4C73-948E-FEF992CD96CF}"/>
            </c:ext>
          </c:extLst>
        </c:ser>
        <c:ser>
          <c:idx val="7"/>
          <c:order val="7"/>
          <c:tx>
            <c:strRef>
              <c:f>Waterlines!$K$4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Waterlines!$K$5:$K$40</c:f>
              <c:numCache>
                <c:formatCode>0.000</c:formatCode>
                <c:ptCount val="36"/>
                <c:pt idx="0">
                  <c:v>17.399999999999999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16.5</c:v>
                </c:pt>
                <c:pt idx="6">
                  <c:v>16</c:v>
                </c:pt>
                <c:pt idx="7">
                  <c:v>15.5</c:v>
                </c:pt>
                <c:pt idx="8">
                  <c:v>15</c:v>
                </c:pt>
                <c:pt idx="9">
                  <c:v>15</c:v>
                </c:pt>
                <c:pt idx="10">
                  <c:v>14.5</c:v>
                </c:pt>
                <c:pt idx="11">
                  <c:v>13.5</c:v>
                </c:pt>
                <c:pt idx="12">
                  <c:v>13</c:v>
                </c:pt>
                <c:pt idx="13">
                  <c:v>12</c:v>
                </c:pt>
                <c:pt idx="14">
                  <c:v>11.5</c:v>
                </c:pt>
                <c:pt idx="15">
                  <c:v>10.5</c:v>
                </c:pt>
                <c:pt idx="16">
                  <c:v>10</c:v>
                </c:pt>
                <c:pt idx="17">
                  <c:v>9.5</c:v>
                </c:pt>
                <c:pt idx="18">
                  <c:v>9</c:v>
                </c:pt>
                <c:pt idx="19">
                  <c:v>8.5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</c:v>
                </c:pt>
                <c:pt idx="24">
                  <c:v>5.5</c:v>
                </c:pt>
                <c:pt idx="25">
                  <c:v>5</c:v>
                </c:pt>
                <c:pt idx="26">
                  <c:v>4.5</c:v>
                </c:pt>
                <c:pt idx="27">
                  <c:v>4</c:v>
                </c:pt>
                <c:pt idx="28">
                  <c:v>3.5</c:v>
                </c:pt>
                <c:pt idx="29">
                  <c:v>3</c:v>
                </c:pt>
                <c:pt idx="30">
                  <c:v>2.5</c:v>
                </c:pt>
                <c:pt idx="31">
                  <c:v>2</c:v>
                </c:pt>
                <c:pt idx="32">
                  <c:v>1.5</c:v>
                </c:pt>
                <c:pt idx="33">
                  <c:v>0.8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2B-4C73-948E-FEF992CD96CF}"/>
            </c:ext>
          </c:extLst>
        </c:ser>
        <c:ser>
          <c:idx val="8"/>
          <c:order val="8"/>
          <c:tx>
            <c:strRef>
              <c:f>Waterlines!$L$4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Waterlines!$L$5:$L$40</c:f>
              <c:numCache>
                <c:formatCode>0.000</c:formatCode>
                <c:ptCount val="36"/>
                <c:pt idx="0">
                  <c:v>18.132000000000001</c:v>
                </c:pt>
                <c:pt idx="1">
                  <c:v>18.122713999999998</c:v>
                </c:pt>
                <c:pt idx="2">
                  <c:v>18.042524999999998</c:v>
                </c:pt>
                <c:pt idx="3">
                  <c:v>17.962336000000001</c:v>
                </c:pt>
                <c:pt idx="4">
                  <c:v>17.801957999999999</c:v>
                </c:pt>
                <c:pt idx="5">
                  <c:v>17.561391</c:v>
                </c:pt>
                <c:pt idx="6">
                  <c:v>17.240634999999997</c:v>
                </c:pt>
                <c:pt idx="7">
                  <c:v>16.919878999999998</c:v>
                </c:pt>
                <c:pt idx="8">
                  <c:v>16.478839499999999</c:v>
                </c:pt>
                <c:pt idx="9">
                  <c:v>15.957610999999998</c:v>
                </c:pt>
                <c:pt idx="10">
                  <c:v>15.436382499999997</c:v>
                </c:pt>
                <c:pt idx="11">
                  <c:v>14.834964999999999</c:v>
                </c:pt>
                <c:pt idx="12">
                  <c:v>14.193453</c:v>
                </c:pt>
                <c:pt idx="13">
                  <c:v>13.471751999999999</c:v>
                </c:pt>
                <c:pt idx="14">
                  <c:v>12.750050999999999</c:v>
                </c:pt>
                <c:pt idx="15">
                  <c:v>12.108538999999999</c:v>
                </c:pt>
                <c:pt idx="16">
                  <c:v>11.426932499999999</c:v>
                </c:pt>
                <c:pt idx="17">
                  <c:v>10.865609499999998</c:v>
                </c:pt>
                <c:pt idx="18">
                  <c:v>10.264192</c:v>
                </c:pt>
                <c:pt idx="19">
                  <c:v>9.702868999999998</c:v>
                </c:pt>
                <c:pt idx="20">
                  <c:v>9.1415459999999982</c:v>
                </c:pt>
                <c:pt idx="21">
                  <c:v>8.540128499999998</c:v>
                </c:pt>
                <c:pt idx="22">
                  <c:v>8.058994499999999</c:v>
                </c:pt>
                <c:pt idx="23">
                  <c:v>7.4575769999999997</c:v>
                </c:pt>
                <c:pt idx="24">
                  <c:v>6.8561594999999995</c:v>
                </c:pt>
                <c:pt idx="25">
                  <c:v>6.2547419999999994</c:v>
                </c:pt>
                <c:pt idx="26">
                  <c:v>5.6533245000000001</c:v>
                </c:pt>
                <c:pt idx="27">
                  <c:v>5.0920014999999994</c:v>
                </c:pt>
                <c:pt idx="28">
                  <c:v>4.4504894999999998</c:v>
                </c:pt>
                <c:pt idx="29">
                  <c:v>3.8891665</c:v>
                </c:pt>
                <c:pt idx="30">
                  <c:v>3.3278434999999993</c:v>
                </c:pt>
                <c:pt idx="31">
                  <c:v>2.6863314999999997</c:v>
                </c:pt>
                <c:pt idx="32">
                  <c:v>2.1250084999999999</c:v>
                </c:pt>
                <c:pt idx="33">
                  <c:v>1.363213</c:v>
                </c:pt>
                <c:pt idx="34">
                  <c:v>0.36085049999999996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2B-4C73-948E-FEF992CD96CF}"/>
            </c:ext>
          </c:extLst>
        </c:ser>
        <c:ser>
          <c:idx val="9"/>
          <c:order val="9"/>
          <c:tx>
            <c:strRef>
              <c:f>Waterlines!$M$4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Waterlines!$M$5:$M$40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18.390999999999998</c:v>
                </c:pt>
                <c:pt idx="3">
                  <c:v>18.373999999999999</c:v>
                </c:pt>
                <c:pt idx="4">
                  <c:v>18.303000000000001</c:v>
                </c:pt>
                <c:pt idx="5">
                  <c:v>18.18</c:v>
                </c:pt>
                <c:pt idx="6">
                  <c:v>17.984999999999999</c:v>
                </c:pt>
                <c:pt idx="7">
                  <c:v>17.756</c:v>
                </c:pt>
                <c:pt idx="8">
                  <c:v>17.402999999999999</c:v>
                </c:pt>
                <c:pt idx="9">
                  <c:v>16.978999999999999</c:v>
                </c:pt>
                <c:pt idx="10">
                  <c:v>16.466999999999999</c:v>
                </c:pt>
                <c:pt idx="11">
                  <c:v>15.938000000000001</c:v>
                </c:pt>
                <c:pt idx="12">
                  <c:v>15.303000000000001</c:v>
                </c:pt>
                <c:pt idx="13">
                  <c:v>14.667</c:v>
                </c:pt>
                <c:pt idx="14">
                  <c:v>13.944000000000001</c:v>
                </c:pt>
                <c:pt idx="15">
                  <c:v>13.202</c:v>
                </c:pt>
                <c:pt idx="16">
                  <c:v>12.602</c:v>
                </c:pt>
                <c:pt idx="17">
                  <c:v>11.995999999999999</c:v>
                </c:pt>
                <c:pt idx="18">
                  <c:v>11.389999999999999</c:v>
                </c:pt>
                <c:pt idx="19">
                  <c:v>10.783999999999997</c:v>
                </c:pt>
                <c:pt idx="20">
                  <c:v>10.177999999999995</c:v>
                </c:pt>
                <c:pt idx="21">
                  <c:v>9.5719999999999956</c:v>
                </c:pt>
                <c:pt idx="22">
                  <c:v>8.9659999999999958</c:v>
                </c:pt>
                <c:pt idx="23">
                  <c:v>8.3599999999999959</c:v>
                </c:pt>
                <c:pt idx="24">
                  <c:v>7.7539999999999978</c:v>
                </c:pt>
                <c:pt idx="25">
                  <c:v>7.1479999999999979</c:v>
                </c:pt>
                <c:pt idx="26">
                  <c:v>6.5419999999999989</c:v>
                </c:pt>
                <c:pt idx="27">
                  <c:v>5.9359999999999991</c:v>
                </c:pt>
                <c:pt idx="28">
                  <c:v>5.33</c:v>
                </c:pt>
                <c:pt idx="29">
                  <c:v>4.7300000000000004</c:v>
                </c:pt>
                <c:pt idx="30">
                  <c:v>4.0069999999999997</c:v>
                </c:pt>
                <c:pt idx="31">
                  <c:v>3.3180000000000001</c:v>
                </c:pt>
                <c:pt idx="32">
                  <c:v>2.6120000000000001</c:v>
                </c:pt>
                <c:pt idx="33">
                  <c:v>1.9059999999999999</c:v>
                </c:pt>
                <c:pt idx="34">
                  <c:v>1.165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2B-4C73-948E-FEF992CD96CF}"/>
            </c:ext>
          </c:extLst>
        </c:ser>
        <c:ser>
          <c:idx val="10"/>
          <c:order val="10"/>
          <c:tx>
            <c:strRef>
              <c:f>Waterlines!$N$4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Waterlines!$N$5:$N$40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18.324999999999999</c:v>
                </c:pt>
                <c:pt idx="7">
                  <c:v>18.25</c:v>
                </c:pt>
                <c:pt idx="8">
                  <c:v>18.056000000000001</c:v>
                </c:pt>
                <c:pt idx="9">
                  <c:v>17.738</c:v>
                </c:pt>
                <c:pt idx="10">
                  <c:v>17.315000000000001</c:v>
                </c:pt>
                <c:pt idx="11">
                  <c:v>16.82</c:v>
                </c:pt>
                <c:pt idx="12">
                  <c:v>16.291</c:v>
                </c:pt>
                <c:pt idx="13">
                  <c:v>15.638</c:v>
                </c:pt>
                <c:pt idx="14">
                  <c:v>14.967000000000001</c:v>
                </c:pt>
                <c:pt idx="15">
                  <c:v>14.297000000000001</c:v>
                </c:pt>
                <c:pt idx="16">
                  <c:v>13.696999999999999</c:v>
                </c:pt>
                <c:pt idx="17">
                  <c:v>13.096</c:v>
                </c:pt>
                <c:pt idx="18">
                  <c:v>12.548999999999999</c:v>
                </c:pt>
                <c:pt idx="19">
                  <c:v>11.949</c:v>
                </c:pt>
                <c:pt idx="20">
                  <c:v>11.401999999999999</c:v>
                </c:pt>
                <c:pt idx="21">
                  <c:v>10.784000000000001</c:v>
                </c:pt>
                <c:pt idx="22">
                  <c:v>10.166</c:v>
                </c:pt>
                <c:pt idx="23">
                  <c:v>9.5660000000000007</c:v>
                </c:pt>
                <c:pt idx="24">
                  <c:v>8.9309999999999992</c:v>
                </c:pt>
                <c:pt idx="25">
                  <c:v>8.26</c:v>
                </c:pt>
                <c:pt idx="26">
                  <c:v>7.5720000000000001</c:v>
                </c:pt>
                <c:pt idx="27">
                  <c:v>6.9009999999999998</c:v>
                </c:pt>
                <c:pt idx="28">
                  <c:v>6.2130000000000001</c:v>
                </c:pt>
                <c:pt idx="29">
                  <c:v>5.4720000000000004</c:v>
                </c:pt>
                <c:pt idx="30">
                  <c:v>4.8010000000000002</c:v>
                </c:pt>
                <c:pt idx="31">
                  <c:v>4.0419999999999998</c:v>
                </c:pt>
                <c:pt idx="32">
                  <c:v>3.2480000000000002</c:v>
                </c:pt>
                <c:pt idx="33">
                  <c:v>2.4710000000000001</c:v>
                </c:pt>
                <c:pt idx="34">
                  <c:v>1.571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2B-4C73-948E-FEF992CD96CF}"/>
            </c:ext>
          </c:extLst>
        </c:ser>
        <c:ser>
          <c:idx val="11"/>
          <c:order val="11"/>
          <c:tx>
            <c:strRef>
              <c:f>Waterlines!$O$4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Waterlines!$O$5:$O$40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18.356999999999999</c:v>
                </c:pt>
                <c:pt idx="9">
                  <c:v>18.202000000000002</c:v>
                </c:pt>
                <c:pt idx="10">
                  <c:v>17.919</c:v>
                </c:pt>
                <c:pt idx="11">
                  <c:v>17.509</c:v>
                </c:pt>
                <c:pt idx="12">
                  <c:v>17.013999999999999</c:v>
                </c:pt>
                <c:pt idx="13">
                  <c:v>16.475999999999999</c:v>
                </c:pt>
                <c:pt idx="14">
                  <c:v>15.91</c:v>
                </c:pt>
                <c:pt idx="15">
                  <c:v>15.246</c:v>
                </c:pt>
                <c:pt idx="16">
                  <c:v>14.694000000000001</c:v>
                </c:pt>
                <c:pt idx="17">
                  <c:v>14.143000000000001</c:v>
                </c:pt>
                <c:pt idx="18">
                  <c:v>13.590999999999999</c:v>
                </c:pt>
                <c:pt idx="19">
                  <c:v>13.010999999999999</c:v>
                </c:pt>
                <c:pt idx="20">
                  <c:v>12.403</c:v>
                </c:pt>
                <c:pt idx="21">
                  <c:v>11.795</c:v>
                </c:pt>
                <c:pt idx="22">
                  <c:v>11.144</c:v>
                </c:pt>
                <c:pt idx="23">
                  <c:v>10.465999999999999</c:v>
                </c:pt>
                <c:pt idx="24">
                  <c:v>9.8149999999999995</c:v>
                </c:pt>
                <c:pt idx="25">
                  <c:v>9.1359999999999992</c:v>
                </c:pt>
                <c:pt idx="26">
                  <c:v>8.4149999999999991</c:v>
                </c:pt>
                <c:pt idx="27">
                  <c:v>7.6790000000000003</c:v>
                </c:pt>
                <c:pt idx="28">
                  <c:v>6.93</c:v>
                </c:pt>
                <c:pt idx="29">
                  <c:v>6.18</c:v>
                </c:pt>
                <c:pt idx="30">
                  <c:v>5.431</c:v>
                </c:pt>
                <c:pt idx="31">
                  <c:v>4.6390000000000002</c:v>
                </c:pt>
                <c:pt idx="32">
                  <c:v>3.847</c:v>
                </c:pt>
                <c:pt idx="33">
                  <c:v>2.899</c:v>
                </c:pt>
                <c:pt idx="34">
                  <c:v>1.81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2B-4C73-948E-FEF992CD96CF}"/>
            </c:ext>
          </c:extLst>
        </c:ser>
        <c:ser>
          <c:idx val="12"/>
          <c:order val="12"/>
          <c:tx>
            <c:strRef>
              <c:f>Waterlines!$P$4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Waterlines!$P$5:$P$40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18.363281000000001</c:v>
                </c:pt>
                <c:pt idx="8">
                  <c:v>18.323186499999998</c:v>
                </c:pt>
                <c:pt idx="9">
                  <c:v>18.283091999999996</c:v>
                </c:pt>
                <c:pt idx="10">
                  <c:v>18.122713999999998</c:v>
                </c:pt>
                <c:pt idx="11">
                  <c:v>17.801957999999999</c:v>
                </c:pt>
                <c:pt idx="12">
                  <c:v>17.401012999999999</c:v>
                </c:pt>
                <c:pt idx="13">
                  <c:v>16.919878999999998</c:v>
                </c:pt>
                <c:pt idx="14">
                  <c:v>16.358556</c:v>
                </c:pt>
                <c:pt idx="15">
                  <c:v>15.797232999999999</c:v>
                </c:pt>
                <c:pt idx="16">
                  <c:v>15.235909999999999</c:v>
                </c:pt>
                <c:pt idx="17">
                  <c:v>14.674586999999999</c:v>
                </c:pt>
                <c:pt idx="18">
                  <c:v>14.153358499999998</c:v>
                </c:pt>
                <c:pt idx="19">
                  <c:v>13.5759977</c:v>
                </c:pt>
                <c:pt idx="20">
                  <c:v>12.990617999999998</c:v>
                </c:pt>
                <c:pt idx="21">
                  <c:v>12.349105999999999</c:v>
                </c:pt>
                <c:pt idx="22">
                  <c:v>11.667499499999998</c:v>
                </c:pt>
                <c:pt idx="23">
                  <c:v>10.985892999999999</c:v>
                </c:pt>
                <c:pt idx="24">
                  <c:v>10.304286499999998</c:v>
                </c:pt>
                <c:pt idx="25">
                  <c:v>9.5825854999999986</c:v>
                </c:pt>
                <c:pt idx="26">
                  <c:v>8.8608845000000009</c:v>
                </c:pt>
                <c:pt idx="27">
                  <c:v>8.1231456999999985</c:v>
                </c:pt>
                <c:pt idx="28">
                  <c:v>7.3613501999999986</c:v>
                </c:pt>
                <c:pt idx="29">
                  <c:v>6.5754979999999996</c:v>
                </c:pt>
                <c:pt idx="30">
                  <c:v>5.7736079999999994</c:v>
                </c:pt>
                <c:pt idx="31">
                  <c:v>4.9717180000000001</c:v>
                </c:pt>
                <c:pt idx="32">
                  <c:v>4.1698279999999999</c:v>
                </c:pt>
                <c:pt idx="33">
                  <c:v>3.2075599999999995</c:v>
                </c:pt>
                <c:pt idx="34">
                  <c:v>2.0448195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2B-4C73-948E-FEF992CD96CF}"/>
            </c:ext>
          </c:extLst>
        </c:ser>
        <c:ser>
          <c:idx val="13"/>
          <c:order val="13"/>
          <c:tx>
            <c:strRef>
              <c:f>Waterlines!$Q$4</c:f>
              <c:strCache>
                <c:ptCount val="1"/>
                <c:pt idx="0">
                  <c:v>14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Waterlines!$Q$5:$Q$40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18.315000000000001</c:v>
                </c:pt>
                <c:pt idx="11">
                  <c:v>18.074000000000002</c:v>
                </c:pt>
                <c:pt idx="12">
                  <c:v>17.721</c:v>
                </c:pt>
                <c:pt idx="13">
                  <c:v>17.295999999999999</c:v>
                </c:pt>
                <c:pt idx="14">
                  <c:v>16.786999999999999</c:v>
                </c:pt>
                <c:pt idx="15">
                  <c:v>16.236000000000001</c:v>
                </c:pt>
                <c:pt idx="16">
                  <c:v>15.698</c:v>
                </c:pt>
                <c:pt idx="17">
                  <c:v>15.202999999999999</c:v>
                </c:pt>
                <c:pt idx="18">
                  <c:v>14.638</c:v>
                </c:pt>
                <c:pt idx="19">
                  <c:v>14.1</c:v>
                </c:pt>
                <c:pt idx="20">
                  <c:v>13.464</c:v>
                </c:pt>
                <c:pt idx="21">
                  <c:v>12.87</c:v>
                </c:pt>
                <c:pt idx="22">
                  <c:v>12.218999999999999</c:v>
                </c:pt>
                <c:pt idx="23">
                  <c:v>11.526</c:v>
                </c:pt>
                <c:pt idx="24">
                  <c:v>10.833</c:v>
                </c:pt>
                <c:pt idx="25">
                  <c:v>10.125999999999999</c:v>
                </c:pt>
                <c:pt idx="26">
                  <c:v>9.3770000000000007</c:v>
                </c:pt>
                <c:pt idx="27">
                  <c:v>8.5990000000000002</c:v>
                </c:pt>
                <c:pt idx="28">
                  <c:v>7.8209999999999997</c:v>
                </c:pt>
                <c:pt idx="29">
                  <c:v>7.0010000000000003</c:v>
                </c:pt>
                <c:pt idx="30">
                  <c:v>6.194</c:v>
                </c:pt>
                <c:pt idx="31">
                  <c:v>5.3460000000000001</c:v>
                </c:pt>
                <c:pt idx="32">
                  <c:v>4.4969999999999999</c:v>
                </c:pt>
                <c:pt idx="33">
                  <c:v>3.5070000000000001</c:v>
                </c:pt>
                <c:pt idx="34">
                  <c:v>2.206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2B-4C73-948E-FEF992CD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4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Bow Sections - Frames 128 to</a:t>
            </a:r>
            <a:r>
              <a:rPr lang="en-GB" baseline="0"/>
              <a:t> 197 inc.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Waterlines!$D$4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Waterlines!$D$5:$D$40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AA-460B-8820-A0D63281C21D}"/>
            </c:ext>
          </c:extLst>
        </c:ser>
        <c:ser>
          <c:idx val="1"/>
          <c:order val="1"/>
          <c:tx>
            <c:strRef>
              <c:f>Waterlines!$E$4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Waterlines!$E$5:$E$40</c:f>
              <c:numCache>
                <c:formatCode>0.000</c:formatCode>
                <c:ptCount val="36"/>
                <c:pt idx="0">
                  <c:v>3.9000000000000004</c:v>
                </c:pt>
                <c:pt idx="1">
                  <c:v>3.6775600000000015</c:v>
                </c:pt>
                <c:pt idx="2">
                  <c:v>3.4849700000000023</c:v>
                </c:pt>
                <c:pt idx="3">
                  <c:v>3.2923800000000032</c:v>
                </c:pt>
                <c:pt idx="4">
                  <c:v>3.0997900000000005</c:v>
                </c:pt>
                <c:pt idx="5">
                  <c:v>2.7146100000000022</c:v>
                </c:pt>
                <c:pt idx="6">
                  <c:v>2.3294300000000003</c:v>
                </c:pt>
                <c:pt idx="7">
                  <c:v>1.944250000000002</c:v>
                </c:pt>
                <c:pt idx="8">
                  <c:v>1.5590699999999984</c:v>
                </c:pt>
                <c:pt idx="9">
                  <c:v>0.98130000000000095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AA-460B-8820-A0D63281C21D}"/>
            </c:ext>
          </c:extLst>
        </c:ser>
        <c:ser>
          <c:idx val="2"/>
          <c:order val="2"/>
          <c:tx>
            <c:strRef>
              <c:f>Waterlines!$F$4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Waterlines!$F$5:$F$40</c:f>
              <c:numCache>
                <c:formatCode>0.000</c:formatCode>
                <c:ptCount val="36"/>
                <c:pt idx="0">
                  <c:v>7.4</c:v>
                </c:pt>
                <c:pt idx="1">
                  <c:v>7.1775600000000015</c:v>
                </c:pt>
                <c:pt idx="2">
                  <c:v>6.9849700000000023</c:v>
                </c:pt>
                <c:pt idx="3">
                  <c:v>6.7923800000000032</c:v>
                </c:pt>
                <c:pt idx="4">
                  <c:v>6.5997900000000005</c:v>
                </c:pt>
                <c:pt idx="5">
                  <c:v>6.2146100000000022</c:v>
                </c:pt>
                <c:pt idx="6">
                  <c:v>5.8294300000000003</c:v>
                </c:pt>
                <c:pt idx="7">
                  <c:v>5.444250000000002</c:v>
                </c:pt>
                <c:pt idx="8">
                  <c:v>5.0590699999999984</c:v>
                </c:pt>
                <c:pt idx="9">
                  <c:v>4.4813000000000009</c:v>
                </c:pt>
                <c:pt idx="10">
                  <c:v>3.9035300000000004</c:v>
                </c:pt>
                <c:pt idx="11">
                  <c:v>3.3257599999999994</c:v>
                </c:pt>
                <c:pt idx="12">
                  <c:v>2.5553999999999983</c:v>
                </c:pt>
                <c:pt idx="13">
                  <c:v>1.9005940000000012</c:v>
                </c:pt>
                <c:pt idx="14">
                  <c:v>1.0146799999999998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AA-460B-8820-A0D63281C21D}"/>
            </c:ext>
          </c:extLst>
        </c:ser>
        <c:ser>
          <c:idx val="3"/>
          <c:order val="3"/>
          <c:tx>
            <c:strRef>
              <c:f>Waterlines!$G$4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Waterlines!$G$5:$G$40</c:f>
              <c:numCache>
                <c:formatCode>0.000</c:formatCode>
                <c:ptCount val="36"/>
                <c:pt idx="0">
                  <c:v>10.25</c:v>
                </c:pt>
                <c:pt idx="1">
                  <c:v>10.027560000000001</c:v>
                </c:pt>
                <c:pt idx="2">
                  <c:v>9.834970000000002</c:v>
                </c:pt>
                <c:pt idx="3">
                  <c:v>9.6423800000000028</c:v>
                </c:pt>
                <c:pt idx="4">
                  <c:v>9.4497900000000001</c:v>
                </c:pt>
                <c:pt idx="5">
                  <c:v>9.0646100000000018</c:v>
                </c:pt>
                <c:pt idx="6">
                  <c:v>8.67943</c:v>
                </c:pt>
                <c:pt idx="7">
                  <c:v>8.2942500000000017</c:v>
                </c:pt>
                <c:pt idx="8">
                  <c:v>7.9090699999999989</c:v>
                </c:pt>
                <c:pt idx="9">
                  <c:v>7.3313000000000015</c:v>
                </c:pt>
                <c:pt idx="10">
                  <c:v>6.7535300000000005</c:v>
                </c:pt>
                <c:pt idx="11">
                  <c:v>6.1757599999999995</c:v>
                </c:pt>
                <c:pt idx="12">
                  <c:v>5.4053999999999984</c:v>
                </c:pt>
                <c:pt idx="13">
                  <c:v>4.7505940000000013</c:v>
                </c:pt>
                <c:pt idx="14">
                  <c:v>3.8646799999999999</c:v>
                </c:pt>
                <c:pt idx="15">
                  <c:v>3.1906149999999993</c:v>
                </c:pt>
                <c:pt idx="16">
                  <c:v>2.6128449999999983</c:v>
                </c:pt>
                <c:pt idx="17">
                  <c:v>1.9965569999999992</c:v>
                </c:pt>
                <c:pt idx="18">
                  <c:v>1.4573049999999999</c:v>
                </c:pt>
                <c:pt idx="19">
                  <c:v>0.9758300000000002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AA-460B-8820-A0D63281C21D}"/>
            </c:ext>
          </c:extLst>
        </c:ser>
        <c:ser>
          <c:idx val="4"/>
          <c:order val="4"/>
          <c:tx>
            <c:strRef>
              <c:f>Waterlines!$H$4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Waterlines!$H$5:$H$40</c:f>
              <c:numCache>
                <c:formatCode>0.000</c:formatCode>
                <c:ptCount val="36"/>
                <c:pt idx="0">
                  <c:v>12.7</c:v>
                </c:pt>
                <c:pt idx="1">
                  <c:v>12.47756</c:v>
                </c:pt>
                <c:pt idx="2">
                  <c:v>12.284970000000001</c:v>
                </c:pt>
                <c:pt idx="3">
                  <c:v>12.092380000000002</c:v>
                </c:pt>
                <c:pt idx="4">
                  <c:v>11.899789999999999</c:v>
                </c:pt>
                <c:pt idx="5">
                  <c:v>11.514610000000001</c:v>
                </c:pt>
                <c:pt idx="6">
                  <c:v>11.129429999999999</c:v>
                </c:pt>
                <c:pt idx="7">
                  <c:v>10.744250000000001</c:v>
                </c:pt>
                <c:pt idx="8">
                  <c:v>10.359069999999999</c:v>
                </c:pt>
                <c:pt idx="9">
                  <c:v>9.7813000000000017</c:v>
                </c:pt>
                <c:pt idx="10">
                  <c:v>9.2035300000000007</c:v>
                </c:pt>
                <c:pt idx="11">
                  <c:v>8.6257599999999996</c:v>
                </c:pt>
                <c:pt idx="12">
                  <c:v>7.8553999999999986</c:v>
                </c:pt>
                <c:pt idx="13">
                  <c:v>7.2005940000000015</c:v>
                </c:pt>
                <c:pt idx="14">
                  <c:v>6.3146800000000001</c:v>
                </c:pt>
                <c:pt idx="15">
                  <c:v>5.6406149999999995</c:v>
                </c:pt>
                <c:pt idx="16">
                  <c:v>5.0628449999999985</c:v>
                </c:pt>
                <c:pt idx="17">
                  <c:v>4.4465569999999994</c:v>
                </c:pt>
                <c:pt idx="18">
                  <c:v>3.907305</c:v>
                </c:pt>
                <c:pt idx="19">
                  <c:v>3.4258300000000004</c:v>
                </c:pt>
                <c:pt idx="20">
                  <c:v>2.8095419999999995</c:v>
                </c:pt>
                <c:pt idx="21">
                  <c:v>2.3280669999999999</c:v>
                </c:pt>
                <c:pt idx="22">
                  <c:v>1.6925200000000005</c:v>
                </c:pt>
                <c:pt idx="23">
                  <c:v>1.2110449999999999</c:v>
                </c:pt>
                <c:pt idx="24">
                  <c:v>0.72957000000000027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AA-460B-8820-A0D63281C21D}"/>
            </c:ext>
          </c:extLst>
        </c:ser>
        <c:ser>
          <c:idx val="5"/>
          <c:order val="5"/>
          <c:tx>
            <c:strRef>
              <c:f>Waterlines!$I$4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Waterlines!$I$5:$I$40</c:f>
              <c:numCache>
                <c:formatCode>0.000</c:formatCode>
                <c:ptCount val="36"/>
                <c:pt idx="0">
                  <c:v>14.749999999999998</c:v>
                </c:pt>
                <c:pt idx="1">
                  <c:v>14.527559999999999</c:v>
                </c:pt>
                <c:pt idx="2">
                  <c:v>14.33497</c:v>
                </c:pt>
                <c:pt idx="3">
                  <c:v>14.142380000000001</c:v>
                </c:pt>
                <c:pt idx="4">
                  <c:v>13.94979</c:v>
                </c:pt>
                <c:pt idx="5">
                  <c:v>13.56461</c:v>
                </c:pt>
                <c:pt idx="6">
                  <c:v>13.17943</c:v>
                </c:pt>
                <c:pt idx="7">
                  <c:v>12.79425</c:v>
                </c:pt>
                <c:pt idx="8">
                  <c:v>12.40907</c:v>
                </c:pt>
                <c:pt idx="9">
                  <c:v>11.831300000000001</c:v>
                </c:pt>
                <c:pt idx="10">
                  <c:v>11.25353</c:v>
                </c:pt>
                <c:pt idx="11">
                  <c:v>10.67576</c:v>
                </c:pt>
                <c:pt idx="12">
                  <c:v>9.9053999999999984</c:v>
                </c:pt>
                <c:pt idx="13">
                  <c:v>9.2505940000000013</c:v>
                </c:pt>
                <c:pt idx="14">
                  <c:v>8.3646799999999999</c:v>
                </c:pt>
                <c:pt idx="15">
                  <c:v>7.6906149999999993</c:v>
                </c:pt>
                <c:pt idx="16">
                  <c:v>7.1128449999999983</c:v>
                </c:pt>
                <c:pt idx="17">
                  <c:v>6.4965569999999992</c:v>
                </c:pt>
                <c:pt idx="18">
                  <c:v>5.9573049999999999</c:v>
                </c:pt>
                <c:pt idx="19">
                  <c:v>5.4758300000000002</c:v>
                </c:pt>
                <c:pt idx="20">
                  <c:v>4.8595419999999994</c:v>
                </c:pt>
                <c:pt idx="21">
                  <c:v>4.3780669999999997</c:v>
                </c:pt>
                <c:pt idx="22">
                  <c:v>3.7425200000000003</c:v>
                </c:pt>
                <c:pt idx="23">
                  <c:v>3.2610449999999997</c:v>
                </c:pt>
                <c:pt idx="24">
                  <c:v>2.7795700000000001</c:v>
                </c:pt>
                <c:pt idx="25">
                  <c:v>2.2018000000000004</c:v>
                </c:pt>
                <c:pt idx="26">
                  <c:v>1.6240300000000003</c:v>
                </c:pt>
                <c:pt idx="27">
                  <c:v>1.1425549999999998</c:v>
                </c:pt>
                <c:pt idx="28">
                  <c:v>0.66108000000000011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AA-460B-8820-A0D63281C21D}"/>
            </c:ext>
          </c:extLst>
        </c:ser>
        <c:ser>
          <c:idx val="6"/>
          <c:order val="6"/>
          <c:tx>
            <c:strRef>
              <c:f>Waterlines!$J$4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Waterlines!$J$5:$J$40</c:f>
              <c:numCache>
                <c:formatCode>0.000</c:formatCode>
                <c:ptCount val="36"/>
                <c:pt idx="0">
                  <c:v>16.399999999999999</c:v>
                </c:pt>
                <c:pt idx="1">
                  <c:v>16.17756</c:v>
                </c:pt>
                <c:pt idx="2">
                  <c:v>15.984970000000001</c:v>
                </c:pt>
                <c:pt idx="3">
                  <c:v>15.792380000000001</c:v>
                </c:pt>
                <c:pt idx="4">
                  <c:v>15.59979</c:v>
                </c:pt>
                <c:pt idx="5">
                  <c:v>15.21461</c:v>
                </c:pt>
                <c:pt idx="6">
                  <c:v>14.82943</c:v>
                </c:pt>
                <c:pt idx="7">
                  <c:v>14.44425</c:v>
                </c:pt>
                <c:pt idx="8">
                  <c:v>14.05907</c:v>
                </c:pt>
                <c:pt idx="9">
                  <c:v>13.481300000000001</c:v>
                </c:pt>
                <c:pt idx="10">
                  <c:v>12.90353</c:v>
                </c:pt>
                <c:pt idx="11">
                  <c:v>12.325760000000001</c:v>
                </c:pt>
                <c:pt idx="12">
                  <c:v>11.555399999999999</c:v>
                </c:pt>
                <c:pt idx="13">
                  <c:v>10.900594000000002</c:v>
                </c:pt>
                <c:pt idx="14">
                  <c:v>10.01468</c:v>
                </c:pt>
                <c:pt idx="15">
                  <c:v>9.3406149999999997</c:v>
                </c:pt>
                <c:pt idx="16">
                  <c:v>8.7628449999999987</c:v>
                </c:pt>
                <c:pt idx="17">
                  <c:v>8.1465569999999996</c:v>
                </c:pt>
                <c:pt idx="18">
                  <c:v>7.6073050000000002</c:v>
                </c:pt>
                <c:pt idx="19">
                  <c:v>7.1258299999999997</c:v>
                </c:pt>
                <c:pt idx="20">
                  <c:v>6.5095419999999997</c:v>
                </c:pt>
                <c:pt idx="21">
                  <c:v>6.0280670000000001</c:v>
                </c:pt>
                <c:pt idx="22">
                  <c:v>5.3925200000000002</c:v>
                </c:pt>
                <c:pt idx="23">
                  <c:v>4.9110449999999997</c:v>
                </c:pt>
                <c:pt idx="24">
                  <c:v>4.42957</c:v>
                </c:pt>
                <c:pt idx="25">
                  <c:v>3.8518000000000003</c:v>
                </c:pt>
                <c:pt idx="26">
                  <c:v>3.2740300000000002</c:v>
                </c:pt>
                <c:pt idx="27">
                  <c:v>2.7925549999999997</c:v>
                </c:pt>
                <c:pt idx="28">
                  <c:v>2.31108</c:v>
                </c:pt>
                <c:pt idx="29">
                  <c:v>1.7333099999999999</c:v>
                </c:pt>
                <c:pt idx="30">
                  <c:v>1.15554</c:v>
                </c:pt>
                <c:pt idx="31">
                  <c:v>0.57777000000000001</c:v>
                </c:pt>
                <c:pt idx="32">
                  <c:v>9.6295000000000006E-2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AA-460B-8820-A0D63281C21D}"/>
            </c:ext>
          </c:extLst>
        </c:ser>
        <c:ser>
          <c:idx val="7"/>
          <c:order val="7"/>
          <c:tx>
            <c:strRef>
              <c:f>Waterlines!$K$4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Waterlines!$K$5:$K$40</c:f>
              <c:numCache>
                <c:formatCode>0.000</c:formatCode>
                <c:ptCount val="36"/>
                <c:pt idx="0">
                  <c:v>17.399999999999999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16.5</c:v>
                </c:pt>
                <c:pt idx="6">
                  <c:v>16</c:v>
                </c:pt>
                <c:pt idx="7">
                  <c:v>15.5</c:v>
                </c:pt>
                <c:pt idx="8">
                  <c:v>15</c:v>
                </c:pt>
                <c:pt idx="9">
                  <c:v>15</c:v>
                </c:pt>
                <c:pt idx="10">
                  <c:v>14.5</c:v>
                </c:pt>
                <c:pt idx="11">
                  <c:v>13.5</c:v>
                </c:pt>
                <c:pt idx="12">
                  <c:v>13</c:v>
                </c:pt>
                <c:pt idx="13">
                  <c:v>12</c:v>
                </c:pt>
                <c:pt idx="14">
                  <c:v>11.5</c:v>
                </c:pt>
                <c:pt idx="15">
                  <c:v>10.5</c:v>
                </c:pt>
                <c:pt idx="16">
                  <c:v>10</c:v>
                </c:pt>
                <c:pt idx="17">
                  <c:v>9.5</c:v>
                </c:pt>
                <c:pt idx="18">
                  <c:v>9</c:v>
                </c:pt>
                <c:pt idx="19">
                  <c:v>8.5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</c:v>
                </c:pt>
                <c:pt idx="24">
                  <c:v>5.5</c:v>
                </c:pt>
                <c:pt idx="25">
                  <c:v>5</c:v>
                </c:pt>
                <c:pt idx="26">
                  <c:v>4.5</c:v>
                </c:pt>
                <c:pt idx="27">
                  <c:v>4</c:v>
                </c:pt>
                <c:pt idx="28">
                  <c:v>3.5</c:v>
                </c:pt>
                <c:pt idx="29">
                  <c:v>3</c:v>
                </c:pt>
                <c:pt idx="30">
                  <c:v>2.5</c:v>
                </c:pt>
                <c:pt idx="31">
                  <c:v>2</c:v>
                </c:pt>
                <c:pt idx="32">
                  <c:v>1.5</c:v>
                </c:pt>
                <c:pt idx="33">
                  <c:v>0.8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AA-460B-8820-A0D63281C21D}"/>
            </c:ext>
          </c:extLst>
        </c:ser>
        <c:ser>
          <c:idx val="8"/>
          <c:order val="8"/>
          <c:tx>
            <c:strRef>
              <c:f>Waterlines!$L$4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Waterlines!$L$5:$L$40</c:f>
              <c:numCache>
                <c:formatCode>0.000</c:formatCode>
                <c:ptCount val="36"/>
                <c:pt idx="0">
                  <c:v>18.132000000000001</c:v>
                </c:pt>
                <c:pt idx="1">
                  <c:v>18.122713999999998</c:v>
                </c:pt>
                <c:pt idx="2">
                  <c:v>18.042524999999998</c:v>
                </c:pt>
                <c:pt idx="3">
                  <c:v>17.962336000000001</c:v>
                </c:pt>
                <c:pt idx="4">
                  <c:v>17.801957999999999</c:v>
                </c:pt>
                <c:pt idx="5">
                  <c:v>17.561391</c:v>
                </c:pt>
                <c:pt idx="6">
                  <c:v>17.240634999999997</c:v>
                </c:pt>
                <c:pt idx="7">
                  <c:v>16.919878999999998</c:v>
                </c:pt>
                <c:pt idx="8">
                  <c:v>16.478839499999999</c:v>
                </c:pt>
                <c:pt idx="9">
                  <c:v>15.957610999999998</c:v>
                </c:pt>
                <c:pt idx="10">
                  <c:v>15.436382499999997</c:v>
                </c:pt>
                <c:pt idx="11">
                  <c:v>14.834964999999999</c:v>
                </c:pt>
                <c:pt idx="12">
                  <c:v>14.193453</c:v>
                </c:pt>
                <c:pt idx="13">
                  <c:v>13.471751999999999</c:v>
                </c:pt>
                <c:pt idx="14">
                  <c:v>12.750050999999999</c:v>
                </c:pt>
                <c:pt idx="15">
                  <c:v>12.108538999999999</c:v>
                </c:pt>
                <c:pt idx="16">
                  <c:v>11.426932499999999</c:v>
                </c:pt>
                <c:pt idx="17">
                  <c:v>10.865609499999998</c:v>
                </c:pt>
                <c:pt idx="18">
                  <c:v>10.264192</c:v>
                </c:pt>
                <c:pt idx="19">
                  <c:v>9.702868999999998</c:v>
                </c:pt>
                <c:pt idx="20">
                  <c:v>9.1415459999999982</c:v>
                </c:pt>
                <c:pt idx="21">
                  <c:v>8.540128499999998</c:v>
                </c:pt>
                <c:pt idx="22">
                  <c:v>8.058994499999999</c:v>
                </c:pt>
                <c:pt idx="23">
                  <c:v>7.4575769999999997</c:v>
                </c:pt>
                <c:pt idx="24">
                  <c:v>6.8561594999999995</c:v>
                </c:pt>
                <c:pt idx="25">
                  <c:v>6.2547419999999994</c:v>
                </c:pt>
                <c:pt idx="26">
                  <c:v>5.6533245000000001</c:v>
                </c:pt>
                <c:pt idx="27">
                  <c:v>5.0920014999999994</c:v>
                </c:pt>
                <c:pt idx="28">
                  <c:v>4.4504894999999998</c:v>
                </c:pt>
                <c:pt idx="29">
                  <c:v>3.8891665</c:v>
                </c:pt>
                <c:pt idx="30">
                  <c:v>3.3278434999999993</c:v>
                </c:pt>
                <c:pt idx="31">
                  <c:v>2.6863314999999997</c:v>
                </c:pt>
                <c:pt idx="32">
                  <c:v>2.1250084999999999</c:v>
                </c:pt>
                <c:pt idx="33">
                  <c:v>1.363213</c:v>
                </c:pt>
                <c:pt idx="34">
                  <c:v>0.36085049999999996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CAA-460B-8820-A0D63281C21D}"/>
            </c:ext>
          </c:extLst>
        </c:ser>
        <c:ser>
          <c:idx val="9"/>
          <c:order val="9"/>
          <c:tx>
            <c:strRef>
              <c:f>Waterlines!$M$4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Waterlines!$M$5:$M$40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18.390999999999998</c:v>
                </c:pt>
                <c:pt idx="3">
                  <c:v>18.373999999999999</c:v>
                </c:pt>
                <c:pt idx="4">
                  <c:v>18.303000000000001</c:v>
                </c:pt>
                <c:pt idx="5">
                  <c:v>18.18</c:v>
                </c:pt>
                <c:pt idx="6">
                  <c:v>17.984999999999999</c:v>
                </c:pt>
                <c:pt idx="7">
                  <c:v>17.756</c:v>
                </c:pt>
                <c:pt idx="8">
                  <c:v>17.402999999999999</c:v>
                </c:pt>
                <c:pt idx="9">
                  <c:v>16.978999999999999</c:v>
                </c:pt>
                <c:pt idx="10">
                  <c:v>16.466999999999999</c:v>
                </c:pt>
                <c:pt idx="11">
                  <c:v>15.938000000000001</c:v>
                </c:pt>
                <c:pt idx="12">
                  <c:v>15.303000000000001</c:v>
                </c:pt>
                <c:pt idx="13">
                  <c:v>14.667</c:v>
                </c:pt>
                <c:pt idx="14">
                  <c:v>13.944000000000001</c:v>
                </c:pt>
                <c:pt idx="15">
                  <c:v>13.202</c:v>
                </c:pt>
                <c:pt idx="16">
                  <c:v>12.602</c:v>
                </c:pt>
                <c:pt idx="17">
                  <c:v>11.995999999999999</c:v>
                </c:pt>
                <c:pt idx="18">
                  <c:v>11.389999999999999</c:v>
                </c:pt>
                <c:pt idx="19">
                  <c:v>10.783999999999997</c:v>
                </c:pt>
                <c:pt idx="20">
                  <c:v>10.177999999999995</c:v>
                </c:pt>
                <c:pt idx="21">
                  <c:v>9.5719999999999956</c:v>
                </c:pt>
                <c:pt idx="22">
                  <c:v>8.9659999999999958</c:v>
                </c:pt>
                <c:pt idx="23">
                  <c:v>8.3599999999999959</c:v>
                </c:pt>
                <c:pt idx="24">
                  <c:v>7.7539999999999978</c:v>
                </c:pt>
                <c:pt idx="25">
                  <c:v>7.1479999999999979</c:v>
                </c:pt>
                <c:pt idx="26">
                  <c:v>6.5419999999999989</c:v>
                </c:pt>
                <c:pt idx="27">
                  <c:v>5.9359999999999991</c:v>
                </c:pt>
                <c:pt idx="28">
                  <c:v>5.33</c:v>
                </c:pt>
                <c:pt idx="29">
                  <c:v>4.7300000000000004</c:v>
                </c:pt>
                <c:pt idx="30">
                  <c:v>4.0069999999999997</c:v>
                </c:pt>
                <c:pt idx="31">
                  <c:v>3.3180000000000001</c:v>
                </c:pt>
                <c:pt idx="32">
                  <c:v>2.6120000000000001</c:v>
                </c:pt>
                <c:pt idx="33">
                  <c:v>1.9059999999999999</c:v>
                </c:pt>
                <c:pt idx="34">
                  <c:v>1.165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CAA-460B-8820-A0D63281C21D}"/>
            </c:ext>
          </c:extLst>
        </c:ser>
        <c:ser>
          <c:idx val="10"/>
          <c:order val="10"/>
          <c:tx>
            <c:strRef>
              <c:f>Waterlines!$N$4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Waterlines!$N$5:$N$40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18.324999999999999</c:v>
                </c:pt>
                <c:pt idx="7">
                  <c:v>18.25</c:v>
                </c:pt>
                <c:pt idx="8">
                  <c:v>18.056000000000001</c:v>
                </c:pt>
                <c:pt idx="9">
                  <c:v>17.738</c:v>
                </c:pt>
                <c:pt idx="10">
                  <c:v>17.315000000000001</c:v>
                </c:pt>
                <c:pt idx="11">
                  <c:v>16.82</c:v>
                </c:pt>
                <c:pt idx="12">
                  <c:v>16.291</c:v>
                </c:pt>
                <c:pt idx="13">
                  <c:v>15.638</c:v>
                </c:pt>
                <c:pt idx="14">
                  <c:v>14.967000000000001</c:v>
                </c:pt>
                <c:pt idx="15">
                  <c:v>14.297000000000001</c:v>
                </c:pt>
                <c:pt idx="16">
                  <c:v>13.696999999999999</c:v>
                </c:pt>
                <c:pt idx="17">
                  <c:v>13.096</c:v>
                </c:pt>
                <c:pt idx="18">
                  <c:v>12.548999999999999</c:v>
                </c:pt>
                <c:pt idx="19">
                  <c:v>11.949</c:v>
                </c:pt>
                <c:pt idx="20">
                  <c:v>11.401999999999999</c:v>
                </c:pt>
                <c:pt idx="21">
                  <c:v>10.784000000000001</c:v>
                </c:pt>
                <c:pt idx="22">
                  <c:v>10.166</c:v>
                </c:pt>
                <c:pt idx="23">
                  <c:v>9.5660000000000007</c:v>
                </c:pt>
                <c:pt idx="24">
                  <c:v>8.9309999999999992</c:v>
                </c:pt>
                <c:pt idx="25">
                  <c:v>8.26</c:v>
                </c:pt>
                <c:pt idx="26">
                  <c:v>7.5720000000000001</c:v>
                </c:pt>
                <c:pt idx="27">
                  <c:v>6.9009999999999998</c:v>
                </c:pt>
                <c:pt idx="28">
                  <c:v>6.2130000000000001</c:v>
                </c:pt>
                <c:pt idx="29">
                  <c:v>5.4720000000000004</c:v>
                </c:pt>
                <c:pt idx="30">
                  <c:v>4.8010000000000002</c:v>
                </c:pt>
                <c:pt idx="31">
                  <c:v>4.0419999999999998</c:v>
                </c:pt>
                <c:pt idx="32">
                  <c:v>3.2480000000000002</c:v>
                </c:pt>
                <c:pt idx="33">
                  <c:v>2.4710000000000001</c:v>
                </c:pt>
                <c:pt idx="34">
                  <c:v>1.571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CAA-460B-8820-A0D63281C21D}"/>
            </c:ext>
          </c:extLst>
        </c:ser>
        <c:ser>
          <c:idx val="11"/>
          <c:order val="11"/>
          <c:tx>
            <c:strRef>
              <c:f>Waterlines!$O$4</c:f>
              <c:strCache>
                <c:ptCount val="1"/>
                <c:pt idx="0">
                  <c:v>12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Waterlines!$O$5:$O$40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18.356999999999999</c:v>
                </c:pt>
                <c:pt idx="9">
                  <c:v>18.202000000000002</c:v>
                </c:pt>
                <c:pt idx="10">
                  <c:v>17.919</c:v>
                </c:pt>
                <c:pt idx="11">
                  <c:v>17.509</c:v>
                </c:pt>
                <c:pt idx="12">
                  <c:v>17.013999999999999</c:v>
                </c:pt>
                <c:pt idx="13">
                  <c:v>16.475999999999999</c:v>
                </c:pt>
                <c:pt idx="14">
                  <c:v>15.91</c:v>
                </c:pt>
                <c:pt idx="15">
                  <c:v>15.246</c:v>
                </c:pt>
                <c:pt idx="16">
                  <c:v>14.694000000000001</c:v>
                </c:pt>
                <c:pt idx="17">
                  <c:v>14.143000000000001</c:v>
                </c:pt>
                <c:pt idx="18">
                  <c:v>13.590999999999999</c:v>
                </c:pt>
                <c:pt idx="19">
                  <c:v>13.010999999999999</c:v>
                </c:pt>
                <c:pt idx="20">
                  <c:v>12.403</c:v>
                </c:pt>
                <c:pt idx="21">
                  <c:v>11.795</c:v>
                </c:pt>
                <c:pt idx="22">
                  <c:v>11.144</c:v>
                </c:pt>
                <c:pt idx="23">
                  <c:v>10.465999999999999</c:v>
                </c:pt>
                <c:pt idx="24">
                  <c:v>9.8149999999999995</c:v>
                </c:pt>
                <c:pt idx="25">
                  <c:v>9.1359999999999992</c:v>
                </c:pt>
                <c:pt idx="26">
                  <c:v>8.4149999999999991</c:v>
                </c:pt>
                <c:pt idx="27">
                  <c:v>7.6790000000000003</c:v>
                </c:pt>
                <c:pt idx="28">
                  <c:v>6.93</c:v>
                </c:pt>
                <c:pt idx="29">
                  <c:v>6.18</c:v>
                </c:pt>
                <c:pt idx="30">
                  <c:v>5.431</c:v>
                </c:pt>
                <c:pt idx="31">
                  <c:v>4.6390000000000002</c:v>
                </c:pt>
                <c:pt idx="32">
                  <c:v>3.847</c:v>
                </c:pt>
                <c:pt idx="33">
                  <c:v>2.899</c:v>
                </c:pt>
                <c:pt idx="34">
                  <c:v>1.81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CAA-460B-8820-A0D63281C21D}"/>
            </c:ext>
          </c:extLst>
        </c:ser>
        <c:ser>
          <c:idx val="12"/>
          <c:order val="12"/>
          <c:tx>
            <c:strRef>
              <c:f>Waterlines!$P$4</c:f>
              <c:strCache>
                <c:ptCount val="1"/>
                <c:pt idx="0">
                  <c:v>13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Waterlines!$P$5:$P$40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18.363281000000001</c:v>
                </c:pt>
                <c:pt idx="8">
                  <c:v>18.323186499999998</c:v>
                </c:pt>
                <c:pt idx="9">
                  <c:v>18.283091999999996</c:v>
                </c:pt>
                <c:pt idx="10">
                  <c:v>18.122713999999998</c:v>
                </c:pt>
                <c:pt idx="11">
                  <c:v>17.801957999999999</c:v>
                </c:pt>
                <c:pt idx="12">
                  <c:v>17.401012999999999</c:v>
                </c:pt>
                <c:pt idx="13">
                  <c:v>16.919878999999998</c:v>
                </c:pt>
                <c:pt idx="14">
                  <c:v>16.358556</c:v>
                </c:pt>
                <c:pt idx="15">
                  <c:v>15.797232999999999</c:v>
                </c:pt>
                <c:pt idx="16">
                  <c:v>15.235909999999999</c:v>
                </c:pt>
                <c:pt idx="17">
                  <c:v>14.674586999999999</c:v>
                </c:pt>
                <c:pt idx="18">
                  <c:v>14.153358499999998</c:v>
                </c:pt>
                <c:pt idx="19">
                  <c:v>13.5759977</c:v>
                </c:pt>
                <c:pt idx="20">
                  <c:v>12.990617999999998</c:v>
                </c:pt>
                <c:pt idx="21">
                  <c:v>12.349105999999999</c:v>
                </c:pt>
                <c:pt idx="22">
                  <c:v>11.667499499999998</c:v>
                </c:pt>
                <c:pt idx="23">
                  <c:v>10.985892999999999</c:v>
                </c:pt>
                <c:pt idx="24">
                  <c:v>10.304286499999998</c:v>
                </c:pt>
                <c:pt idx="25">
                  <c:v>9.5825854999999986</c:v>
                </c:pt>
                <c:pt idx="26">
                  <c:v>8.8608845000000009</c:v>
                </c:pt>
                <c:pt idx="27">
                  <c:v>8.1231456999999985</c:v>
                </c:pt>
                <c:pt idx="28">
                  <c:v>7.3613501999999986</c:v>
                </c:pt>
                <c:pt idx="29">
                  <c:v>6.5754979999999996</c:v>
                </c:pt>
                <c:pt idx="30">
                  <c:v>5.7736079999999994</c:v>
                </c:pt>
                <c:pt idx="31">
                  <c:v>4.9717180000000001</c:v>
                </c:pt>
                <c:pt idx="32">
                  <c:v>4.1698279999999999</c:v>
                </c:pt>
                <c:pt idx="33">
                  <c:v>3.2075599999999995</c:v>
                </c:pt>
                <c:pt idx="34">
                  <c:v>2.0448195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CAA-460B-8820-A0D63281C21D}"/>
            </c:ext>
          </c:extLst>
        </c:ser>
        <c:ser>
          <c:idx val="13"/>
          <c:order val="13"/>
          <c:tx>
            <c:strRef>
              <c:f>Waterlines!$Q$4</c:f>
              <c:strCache>
                <c:ptCount val="1"/>
                <c:pt idx="0">
                  <c:v>14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Waterlines!$C$5:$C$40</c:f>
              <c:numCache>
                <c:formatCode>0.0</c:formatCode>
                <c:ptCount val="36"/>
                <c:pt idx="0">
                  <c:v>47.8</c:v>
                </c:pt>
                <c:pt idx="1">
                  <c:v>46.2</c:v>
                </c:pt>
                <c:pt idx="2">
                  <c:v>44.600000000000009</c:v>
                </c:pt>
                <c:pt idx="3">
                  <c:v>43.000000000000014</c:v>
                </c:pt>
                <c:pt idx="4">
                  <c:v>41.40000000000002</c:v>
                </c:pt>
                <c:pt idx="5">
                  <c:v>39.800000000000026</c:v>
                </c:pt>
                <c:pt idx="6">
                  <c:v>38.200000000000031</c:v>
                </c:pt>
                <c:pt idx="7">
                  <c:v>36.600000000000037</c:v>
                </c:pt>
                <c:pt idx="8">
                  <c:v>35.000000000000043</c:v>
                </c:pt>
                <c:pt idx="9">
                  <c:v>33.400000000000048</c:v>
                </c:pt>
                <c:pt idx="10">
                  <c:v>31.80000000000005</c:v>
                </c:pt>
                <c:pt idx="11">
                  <c:v>30.200000000000049</c:v>
                </c:pt>
                <c:pt idx="12">
                  <c:v>28.600000000000048</c:v>
                </c:pt>
                <c:pt idx="13">
                  <c:v>27.000000000000046</c:v>
                </c:pt>
                <c:pt idx="14">
                  <c:v>25.400000000000045</c:v>
                </c:pt>
                <c:pt idx="15">
                  <c:v>23.800000000000043</c:v>
                </c:pt>
                <c:pt idx="16">
                  <c:v>22.400000000000041</c:v>
                </c:pt>
                <c:pt idx="17">
                  <c:v>21.200000000000038</c:v>
                </c:pt>
                <c:pt idx="18">
                  <c:v>20.000000000000036</c:v>
                </c:pt>
                <c:pt idx="19">
                  <c:v>18.800000000000033</c:v>
                </c:pt>
                <c:pt idx="20">
                  <c:v>17.60000000000003</c:v>
                </c:pt>
                <c:pt idx="21">
                  <c:v>16.400000000000027</c:v>
                </c:pt>
                <c:pt idx="22">
                  <c:v>15.200000000000028</c:v>
                </c:pt>
                <c:pt idx="23">
                  <c:v>14.000000000000028</c:v>
                </c:pt>
                <c:pt idx="24">
                  <c:v>12.800000000000029</c:v>
                </c:pt>
                <c:pt idx="25">
                  <c:v>11.60000000000003</c:v>
                </c:pt>
                <c:pt idx="26">
                  <c:v>10.400000000000031</c:v>
                </c:pt>
                <c:pt idx="27">
                  <c:v>9.2000000000000313</c:v>
                </c:pt>
                <c:pt idx="28">
                  <c:v>8.000000000000032</c:v>
                </c:pt>
                <c:pt idx="29">
                  <c:v>6.8000000000000327</c:v>
                </c:pt>
                <c:pt idx="30">
                  <c:v>5.6000000000000334</c:v>
                </c:pt>
                <c:pt idx="31">
                  <c:v>4.4000000000000341</c:v>
                </c:pt>
                <c:pt idx="32">
                  <c:v>3.2000000000000339</c:v>
                </c:pt>
                <c:pt idx="33">
                  <c:v>2.0000000000000338</c:v>
                </c:pt>
                <c:pt idx="34">
                  <c:v>0.80000000000003368</c:v>
                </c:pt>
                <c:pt idx="35">
                  <c:v>0</c:v>
                </c:pt>
              </c:numCache>
            </c:numRef>
          </c:xVal>
          <c:yVal>
            <c:numRef>
              <c:f>Waterlines!$Q$5:$Q$40</c:f>
              <c:numCache>
                <c:formatCode>0.000</c:formatCode>
                <c:ptCount val="36"/>
                <c:pt idx="0">
                  <c:v>18.399999999999999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18.315000000000001</c:v>
                </c:pt>
                <c:pt idx="11">
                  <c:v>18.074000000000002</c:v>
                </c:pt>
                <c:pt idx="12">
                  <c:v>17.721</c:v>
                </c:pt>
                <c:pt idx="13">
                  <c:v>17.295999999999999</c:v>
                </c:pt>
                <c:pt idx="14">
                  <c:v>16.786999999999999</c:v>
                </c:pt>
                <c:pt idx="15">
                  <c:v>16.236000000000001</c:v>
                </c:pt>
                <c:pt idx="16">
                  <c:v>15.698</c:v>
                </c:pt>
                <c:pt idx="17">
                  <c:v>15.202999999999999</c:v>
                </c:pt>
                <c:pt idx="18">
                  <c:v>14.638</c:v>
                </c:pt>
                <c:pt idx="19">
                  <c:v>14.1</c:v>
                </c:pt>
                <c:pt idx="20">
                  <c:v>13.464</c:v>
                </c:pt>
                <c:pt idx="21">
                  <c:v>12.87</c:v>
                </c:pt>
                <c:pt idx="22">
                  <c:v>12.218999999999999</c:v>
                </c:pt>
                <c:pt idx="23">
                  <c:v>11.526</c:v>
                </c:pt>
                <c:pt idx="24">
                  <c:v>10.833</c:v>
                </c:pt>
                <c:pt idx="25">
                  <c:v>10.125999999999999</c:v>
                </c:pt>
                <c:pt idx="26">
                  <c:v>9.3770000000000007</c:v>
                </c:pt>
                <c:pt idx="27">
                  <c:v>8.5990000000000002</c:v>
                </c:pt>
                <c:pt idx="28">
                  <c:v>7.8209999999999997</c:v>
                </c:pt>
                <c:pt idx="29">
                  <c:v>7.0010000000000003</c:v>
                </c:pt>
                <c:pt idx="30">
                  <c:v>6.194</c:v>
                </c:pt>
                <c:pt idx="31">
                  <c:v>5.3460000000000001</c:v>
                </c:pt>
                <c:pt idx="32">
                  <c:v>4.4969999999999999</c:v>
                </c:pt>
                <c:pt idx="33">
                  <c:v>3.5070000000000001</c:v>
                </c:pt>
                <c:pt idx="34">
                  <c:v>2.206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CAA-460B-8820-A0D63281C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66504"/>
        <c:axId val="561464536"/>
      </c:scatterChart>
      <c:valAx>
        <c:axId val="561466504"/>
        <c:scaling>
          <c:orientation val="maxMin"/>
          <c:max val="4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4536"/>
        <c:crosses val="autoZero"/>
        <c:crossBetween val="midCat"/>
        <c:majorUnit val="2"/>
      </c:valAx>
      <c:valAx>
        <c:axId val="561464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7.xml"/><Relationship Id="rId4" Type="http://schemas.openxmlformats.org/officeDocument/2006/relationships/chart" Target="../charts/chart3.xml"/><Relationship Id="rId9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4.png"/><Relationship Id="rId1" Type="http://schemas.openxmlformats.org/officeDocument/2006/relationships/chart" Target="../charts/chart8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171450</xdr:rowOff>
    </xdr:from>
    <xdr:to>
      <xdr:col>21</xdr:col>
      <xdr:colOff>220980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913336-C460-415C-BFEF-4EC26BE14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21</xdr:col>
      <xdr:colOff>220980</xdr:colOff>
      <xdr:row>54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2CD17E-FFC7-4550-8671-EA0D6BF86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20954</xdr:colOff>
      <xdr:row>2</xdr:row>
      <xdr:rowOff>121919</xdr:rowOff>
    </xdr:from>
    <xdr:to>
      <xdr:col>33</xdr:col>
      <xdr:colOff>79348</xdr:colOff>
      <xdr:row>33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E65DFE-9A1A-4A49-9E6A-E320F6D0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32154" y="483869"/>
          <a:ext cx="6763994" cy="5648326"/>
        </a:xfrm>
        <a:prstGeom prst="rect">
          <a:avLst/>
        </a:prstGeom>
      </xdr:spPr>
    </xdr:pic>
    <xdr:clientData/>
  </xdr:twoCellAnchor>
  <xdr:twoCellAnchor>
    <xdr:from>
      <xdr:col>21</xdr:col>
      <xdr:colOff>455296</xdr:colOff>
      <xdr:row>3</xdr:row>
      <xdr:rowOff>59055</xdr:rowOff>
    </xdr:from>
    <xdr:to>
      <xdr:col>33</xdr:col>
      <xdr:colOff>462915</xdr:colOff>
      <xdr:row>26</xdr:row>
      <xdr:rowOff>40004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4C5228-60B8-4DED-BFBA-563D71CC5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56</xdr:row>
      <xdr:rowOff>1</xdr:rowOff>
    </xdr:from>
    <xdr:to>
      <xdr:col>21</xdr:col>
      <xdr:colOff>167640</xdr:colOff>
      <xdr:row>80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79C576-EFB3-4BDA-9454-7DBF1E891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423268</xdr:colOff>
      <xdr:row>58</xdr:row>
      <xdr:rowOff>159779</xdr:rowOff>
    </xdr:from>
    <xdr:to>
      <xdr:col>35</xdr:col>
      <xdr:colOff>114299</xdr:colOff>
      <xdr:row>85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EBC01E-C3D4-4A4E-8C21-2D39D2E9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101668" y="10766819"/>
          <a:ext cx="3348631" cy="4838941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55</xdr:row>
      <xdr:rowOff>180974</xdr:rowOff>
    </xdr:from>
    <xdr:to>
      <xdr:col>35</xdr:col>
      <xdr:colOff>167640</xdr:colOff>
      <xdr:row>81</xdr:row>
      <xdr:rowOff>19049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B2DE9A-D5A5-4C23-9EC9-CA14C50C3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753</xdr:row>
      <xdr:rowOff>0</xdr:rowOff>
    </xdr:from>
    <xdr:to>
      <xdr:col>21</xdr:col>
      <xdr:colOff>217170</xdr:colOff>
      <xdr:row>778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749B3D-0C73-46C0-9E7E-8617CE9D2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23</xdr:col>
      <xdr:colOff>550545</xdr:colOff>
      <xdr:row>756</xdr:row>
      <xdr:rowOff>114299</xdr:rowOff>
    </xdr:from>
    <xdr:to>
      <xdr:col>36</xdr:col>
      <xdr:colOff>110885</xdr:colOff>
      <xdr:row>781</xdr:row>
      <xdr:rowOff>165053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A3AE814-1607-494C-B8AF-5D8047183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571345" y="136931399"/>
          <a:ext cx="7485140" cy="4575129"/>
        </a:xfrm>
        <a:prstGeom prst="rect">
          <a:avLst/>
        </a:prstGeom>
      </xdr:spPr>
    </xdr:pic>
    <xdr:clientData/>
  </xdr:twoCellAnchor>
  <xdr:twoCellAnchor>
    <xdr:from>
      <xdr:col>23</xdr:col>
      <xdr:colOff>0</xdr:colOff>
      <xdr:row>753</xdr:row>
      <xdr:rowOff>0</xdr:rowOff>
    </xdr:from>
    <xdr:to>
      <xdr:col>36</xdr:col>
      <xdr:colOff>215265</xdr:colOff>
      <xdr:row>778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797CD8-3009-4FBC-9F7A-B1B7BE026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0.5753</cdr:x>
      <cdr:y>0.1049</cdr:y>
    </cdr:from>
    <cdr:ext cx="3817614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580545" y="480813"/>
          <a:ext cx="3817614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0.03766</cdr:x>
      <cdr:y>0.10324</cdr:y>
    </cdr:from>
    <cdr:ext cx="3817615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08469" y="473193"/>
          <a:ext cx="3817615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0.03763</cdr:x>
      <cdr:y>0.10324</cdr:y>
    </cdr:from>
    <cdr:ext cx="3817620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07353" y="473193"/>
          <a:ext cx="3817620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0.4941</cdr:x>
      <cdr:y>0.10114</cdr:y>
    </cdr:from>
    <cdr:ext cx="3779481" cy="377947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998479" y="460109"/>
          <a:ext cx="3779481" cy="37794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0.4941</cdr:x>
      <cdr:y>0.10778</cdr:y>
    </cdr:from>
    <cdr:ext cx="3779481" cy="377947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3998475" y="495011"/>
          <a:ext cx="3779481" cy="37794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0.49263</cdr:x>
      <cdr:y>0.10121</cdr:y>
    </cdr:from>
    <cdr:ext cx="3817614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4010985" y="466770"/>
          <a:ext cx="3817614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16</xdr:col>
      <xdr:colOff>556260</xdr:colOff>
      <xdr:row>66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92CAD4-57EF-4745-A068-DEA99D080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314325</xdr:colOff>
      <xdr:row>44</xdr:row>
      <xdr:rowOff>158743</xdr:rowOff>
    </xdr:from>
    <xdr:to>
      <xdr:col>33</xdr:col>
      <xdr:colOff>411038</xdr:colOff>
      <xdr:row>65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975770-B1AF-4CBD-9EBF-4EF425E6A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7125" y="8121643"/>
          <a:ext cx="9240713" cy="3651257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41</xdr:row>
      <xdr:rowOff>0</xdr:rowOff>
    </xdr:from>
    <xdr:to>
      <xdr:col>33</xdr:col>
      <xdr:colOff>535305</xdr:colOff>
      <xdr:row>66</xdr:row>
      <xdr:rowOff>11430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2728A3-B98A-469C-AD3E-E9D4200FF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103</xdr:row>
      <xdr:rowOff>0</xdr:rowOff>
    </xdr:from>
    <xdr:to>
      <xdr:col>17</xdr:col>
      <xdr:colOff>556260</xdr:colOff>
      <xdr:row>128</xdr:row>
      <xdr:rowOff>11430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F5B0D0-7606-42A3-9E5C-609779E4A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0.5753</cdr:x>
      <cdr:y>0.1049</cdr:y>
    </cdr:from>
    <cdr:ext cx="3817614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580545" y="480813"/>
          <a:ext cx="3817614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0.5753</cdr:x>
      <cdr:y>0.1049</cdr:y>
    </cdr:from>
    <cdr:ext cx="3817614" cy="3817619"/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0FE3B6B-68DD-4A7D-880F-AD25C6AC04FB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580545" y="480813"/>
          <a:ext cx="3817614" cy="3817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2605-1984-44FA-979E-9477FA473601}">
  <dimension ref="B2:Z90"/>
  <sheetViews>
    <sheetView topLeftCell="A61" workbookViewId="0">
      <selection activeCell="C2" sqref="C2"/>
    </sheetView>
  </sheetViews>
  <sheetFormatPr defaultRowHeight="14.4" x14ac:dyDescent="0.3"/>
  <cols>
    <col min="2" max="2" width="12.5546875" bestFit="1" customWidth="1"/>
  </cols>
  <sheetData>
    <row r="2" spans="2:26" x14ac:dyDescent="0.3">
      <c r="B2" t="s">
        <v>0</v>
      </c>
      <c r="C2" s="1"/>
    </row>
    <row r="3" spans="2:26" x14ac:dyDescent="0.3">
      <c r="B3" t="s">
        <v>1</v>
      </c>
      <c r="C3" s="1">
        <v>143.6</v>
      </c>
      <c r="D3" t="s">
        <v>5</v>
      </c>
    </row>
    <row r="4" spans="2:26" x14ac:dyDescent="0.3">
      <c r="B4" t="s">
        <v>2</v>
      </c>
      <c r="C4" s="1">
        <v>0</v>
      </c>
      <c r="D4" t="s">
        <v>6</v>
      </c>
    </row>
    <row r="5" spans="2:26" x14ac:dyDescent="0.3">
      <c r="B5" t="s">
        <v>3</v>
      </c>
      <c r="C5" s="1">
        <v>197.333</v>
      </c>
      <c r="D5" t="s">
        <v>6</v>
      </c>
    </row>
    <row r="6" spans="2:26" x14ac:dyDescent="0.3">
      <c r="B6" t="s">
        <v>4</v>
      </c>
      <c r="C6" s="1">
        <v>0.6</v>
      </c>
      <c r="D6" t="s">
        <v>14</v>
      </c>
    </row>
    <row r="7" spans="2:26" x14ac:dyDescent="0.3">
      <c r="B7" t="s">
        <v>4</v>
      </c>
      <c r="C7" s="1">
        <v>0.8</v>
      </c>
      <c r="D7" t="s">
        <v>15</v>
      </c>
    </row>
    <row r="9" spans="2:26" x14ac:dyDescent="0.3">
      <c r="B9" t="s">
        <v>7</v>
      </c>
      <c r="C9" s="1">
        <v>36.799999999999997</v>
      </c>
      <c r="D9" t="s">
        <v>5</v>
      </c>
    </row>
    <row r="10" spans="2:26" x14ac:dyDescent="0.3">
      <c r="B10" t="s">
        <v>8</v>
      </c>
      <c r="C10" s="1">
        <v>49</v>
      </c>
      <c r="D10" t="s">
        <v>6</v>
      </c>
    </row>
    <row r="11" spans="2:26" x14ac:dyDescent="0.3">
      <c r="B11" t="s">
        <v>9</v>
      </c>
      <c r="C11" s="1">
        <v>128</v>
      </c>
      <c r="D11" t="s">
        <v>6</v>
      </c>
    </row>
    <row r="12" spans="2:26" x14ac:dyDescent="0.3">
      <c r="B12" t="s">
        <v>10</v>
      </c>
      <c r="C12" s="1">
        <v>2</v>
      </c>
      <c r="D12" t="s">
        <v>5</v>
      </c>
    </row>
    <row r="13" spans="2:26" x14ac:dyDescent="0.3">
      <c r="P13" s="38" t="s">
        <v>25</v>
      </c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2:26" x14ac:dyDescent="0.3">
      <c r="E14" t="s">
        <v>16</v>
      </c>
      <c r="H14" t="s">
        <v>17</v>
      </c>
      <c r="K14" t="s">
        <v>18</v>
      </c>
      <c r="N14" t="s">
        <v>19</v>
      </c>
      <c r="P14" s="9"/>
      <c r="Q14" s="10" t="s">
        <v>21</v>
      </c>
      <c r="R14" s="10"/>
      <c r="S14" s="10"/>
      <c r="T14" s="10" t="s">
        <v>23</v>
      </c>
      <c r="U14" s="10"/>
      <c r="V14" s="10"/>
      <c r="W14" s="10"/>
      <c r="X14" s="10" t="s">
        <v>24</v>
      </c>
      <c r="Y14" s="10"/>
      <c r="Z14" s="11"/>
    </row>
    <row r="15" spans="2:26" x14ac:dyDescent="0.3">
      <c r="B15" t="s">
        <v>6</v>
      </c>
      <c r="C15" t="s">
        <v>20</v>
      </c>
      <c r="E15" t="s">
        <v>12</v>
      </c>
      <c r="F15" t="s">
        <v>13</v>
      </c>
      <c r="H15" t="s">
        <v>12</v>
      </c>
      <c r="I15" t="s">
        <v>13</v>
      </c>
      <c r="K15" t="s">
        <v>12</v>
      </c>
      <c r="L15" t="s">
        <v>13</v>
      </c>
      <c r="N15" t="s">
        <v>12</v>
      </c>
      <c r="O15" t="s">
        <v>13</v>
      </c>
      <c r="P15" s="12" t="s">
        <v>22</v>
      </c>
      <c r="Q15" s="13">
        <v>192.59</v>
      </c>
      <c r="R15" s="14"/>
      <c r="S15" s="14"/>
      <c r="T15" s="14" t="s">
        <v>22</v>
      </c>
      <c r="U15" s="13">
        <v>80.188999999999993</v>
      </c>
      <c r="V15" s="14"/>
      <c r="W15" s="14"/>
      <c r="X15" s="14" t="s">
        <v>22</v>
      </c>
      <c r="Y15" s="13">
        <v>80.188999999999993</v>
      </c>
      <c r="Z15" s="15"/>
    </row>
    <row r="16" spans="2:26" x14ac:dyDescent="0.3">
      <c r="B16" s="1">
        <v>128</v>
      </c>
      <c r="C16" s="3">
        <f>$C$3-($C$7*(B16-33)+19.8)</f>
        <v>47.8</v>
      </c>
      <c r="E16" s="2">
        <v>18.399999999999999</v>
      </c>
      <c r="F16" s="2">
        <v>2</v>
      </c>
      <c r="G16" s="2"/>
      <c r="H16" s="2">
        <v>18.399999999999999</v>
      </c>
      <c r="I16" s="2">
        <v>3.5</v>
      </c>
      <c r="K16" s="2">
        <v>18.399999999999999</v>
      </c>
      <c r="L16" s="2">
        <v>5.6</v>
      </c>
      <c r="N16" s="2">
        <v>18.399999999999999</v>
      </c>
      <c r="O16" s="2">
        <v>9</v>
      </c>
      <c r="P16" s="12"/>
      <c r="Q16" s="16">
        <v>16.399999999999999</v>
      </c>
      <c r="R16" s="16">
        <v>0</v>
      </c>
      <c r="S16" s="14"/>
      <c r="T16" s="17"/>
      <c r="U16" s="16">
        <v>18.399999999999999</v>
      </c>
      <c r="V16" s="16">
        <v>7.4</v>
      </c>
      <c r="W16" s="14"/>
      <c r="X16" s="17"/>
      <c r="Y16" s="16">
        <v>18.132000000000001</v>
      </c>
      <c r="Z16" s="18">
        <v>1</v>
      </c>
    </row>
    <row r="17" spans="2:26" x14ac:dyDescent="0.3">
      <c r="B17">
        <v>130</v>
      </c>
      <c r="C17" s="3">
        <f>C16-$C$7-$C$7</f>
        <v>46.2</v>
      </c>
      <c r="E17" s="2">
        <v>18.399999999999999</v>
      </c>
      <c r="F17" s="3">
        <f>F16</f>
        <v>2</v>
      </c>
      <c r="G17" s="3"/>
      <c r="H17" s="2">
        <v>18.399999999999999</v>
      </c>
      <c r="I17" s="3">
        <f t="shared" ref="I17:I23" si="0">I16</f>
        <v>3.5</v>
      </c>
      <c r="K17" s="2">
        <v>18.399999999999999</v>
      </c>
      <c r="L17" s="3">
        <f>L16</f>
        <v>5.6</v>
      </c>
      <c r="N17" s="2">
        <v>18.399999999999999</v>
      </c>
      <c r="O17" s="3">
        <f>O16</f>
        <v>9</v>
      </c>
      <c r="P17" s="25">
        <v>84</v>
      </c>
      <c r="Q17" s="19">
        <f t="shared" ref="Q17:Q22" si="1">P17*Q$15/1000</f>
        <v>16.17756</v>
      </c>
      <c r="R17" s="19">
        <f>R16</f>
        <v>0</v>
      </c>
      <c r="S17" s="14"/>
      <c r="T17" s="17"/>
      <c r="U17" s="16">
        <v>18.399999999999999</v>
      </c>
      <c r="V17" s="19">
        <f>V16</f>
        <v>7.4</v>
      </c>
      <c r="W17" s="14"/>
      <c r="X17" s="17">
        <v>226</v>
      </c>
      <c r="Y17" s="19">
        <f t="shared" ref="Y17:Y22" si="2">X17*Y$15/1000</f>
        <v>18.122713999999998</v>
      </c>
      <c r="Z17" s="20">
        <f>Z16</f>
        <v>1</v>
      </c>
    </row>
    <row r="18" spans="2:26" x14ac:dyDescent="0.3">
      <c r="B18">
        <f t="shared" ref="B18:B51" si="3">B17+2</f>
        <v>132</v>
      </c>
      <c r="C18" s="3">
        <f t="shared" ref="C18:C31" si="4">C17-$C$7-$C$7</f>
        <v>44.600000000000009</v>
      </c>
      <c r="E18" s="2">
        <v>18.390999999999998</v>
      </c>
      <c r="F18" s="3">
        <f t="shared" ref="F18:F51" si="5">F17</f>
        <v>2</v>
      </c>
      <c r="G18" s="3"/>
      <c r="H18" s="2">
        <v>18.399999999999999</v>
      </c>
      <c r="I18" s="3">
        <f t="shared" si="0"/>
        <v>3.5</v>
      </c>
      <c r="K18" s="2">
        <v>18.399999999999999</v>
      </c>
      <c r="L18" s="3">
        <f t="shared" ref="L18:L51" si="6">L17</f>
        <v>5.6</v>
      </c>
      <c r="N18" s="2">
        <v>18.399999999999999</v>
      </c>
      <c r="O18" s="3">
        <f t="shared" ref="O18:O51" si="7">O17</f>
        <v>9</v>
      </c>
      <c r="P18" s="25">
        <v>83</v>
      </c>
      <c r="Q18" s="19">
        <f t="shared" si="1"/>
        <v>15.984970000000001</v>
      </c>
      <c r="R18" s="19">
        <f t="shared" ref="R18:R51" si="8">R17</f>
        <v>0</v>
      </c>
      <c r="S18" s="14"/>
      <c r="T18" s="17"/>
      <c r="U18" s="16">
        <v>18.399999999999999</v>
      </c>
      <c r="V18" s="19">
        <f t="shared" ref="V18:V51" si="9">V17</f>
        <v>7.4</v>
      </c>
      <c r="W18" s="14"/>
      <c r="X18" s="17">
        <v>225</v>
      </c>
      <c r="Y18" s="19">
        <f t="shared" si="2"/>
        <v>18.042524999999998</v>
      </c>
      <c r="Z18" s="20">
        <f t="shared" ref="Z18:Z51" si="10">Z17</f>
        <v>1</v>
      </c>
    </row>
    <row r="19" spans="2:26" x14ac:dyDescent="0.3">
      <c r="B19">
        <f t="shared" si="3"/>
        <v>134</v>
      </c>
      <c r="C19" s="3">
        <f t="shared" si="4"/>
        <v>43.000000000000014</v>
      </c>
      <c r="E19" s="2">
        <v>18.373999999999999</v>
      </c>
      <c r="F19" s="3">
        <f t="shared" si="5"/>
        <v>2</v>
      </c>
      <c r="G19" s="3"/>
      <c r="H19" s="2">
        <v>18.399999999999999</v>
      </c>
      <c r="I19" s="3">
        <f t="shared" si="0"/>
        <v>3.5</v>
      </c>
      <c r="K19" s="2">
        <v>18.399999999999999</v>
      </c>
      <c r="L19" s="3">
        <f t="shared" si="6"/>
        <v>5.6</v>
      </c>
      <c r="N19" s="2">
        <v>18.399999999999999</v>
      </c>
      <c r="O19" s="3">
        <f t="shared" si="7"/>
        <v>9</v>
      </c>
      <c r="P19" s="25">
        <v>82</v>
      </c>
      <c r="Q19" s="19">
        <f t="shared" si="1"/>
        <v>15.792380000000001</v>
      </c>
      <c r="R19" s="19">
        <f t="shared" si="8"/>
        <v>0</v>
      </c>
      <c r="S19" s="14"/>
      <c r="T19" s="17"/>
      <c r="U19" s="16">
        <v>18.399999999999999</v>
      </c>
      <c r="V19" s="19">
        <f t="shared" si="9"/>
        <v>7.4</v>
      </c>
      <c r="W19" s="14"/>
      <c r="X19" s="17">
        <v>224</v>
      </c>
      <c r="Y19" s="19">
        <f t="shared" si="2"/>
        <v>17.962336000000001</v>
      </c>
      <c r="Z19" s="20">
        <f t="shared" si="10"/>
        <v>1</v>
      </c>
    </row>
    <row r="20" spans="2:26" x14ac:dyDescent="0.3">
      <c r="B20">
        <f t="shared" si="3"/>
        <v>136</v>
      </c>
      <c r="C20" s="3">
        <f t="shared" si="4"/>
        <v>41.40000000000002</v>
      </c>
      <c r="E20" s="2">
        <v>18.303000000000001</v>
      </c>
      <c r="F20" s="3">
        <f t="shared" si="5"/>
        <v>2</v>
      </c>
      <c r="G20" s="3"/>
      <c r="H20" s="2">
        <v>18.399999999999999</v>
      </c>
      <c r="I20" s="3">
        <f t="shared" si="0"/>
        <v>3.5</v>
      </c>
      <c r="K20" s="2">
        <v>18.399999999999999</v>
      </c>
      <c r="L20" s="3">
        <f t="shared" si="6"/>
        <v>5.6</v>
      </c>
      <c r="N20" s="2">
        <v>18.399999999999999</v>
      </c>
      <c r="O20" s="3">
        <f t="shared" si="7"/>
        <v>9</v>
      </c>
      <c r="P20" s="25">
        <v>81</v>
      </c>
      <c r="Q20" s="19">
        <f t="shared" si="1"/>
        <v>15.59979</v>
      </c>
      <c r="R20" s="19">
        <f t="shared" si="8"/>
        <v>0</v>
      </c>
      <c r="S20" s="14"/>
      <c r="T20" s="17"/>
      <c r="U20" s="16">
        <v>18.399999999999999</v>
      </c>
      <c r="V20" s="19">
        <f t="shared" si="9"/>
        <v>7.4</v>
      </c>
      <c r="W20" s="14"/>
      <c r="X20" s="17">
        <v>222</v>
      </c>
      <c r="Y20" s="19">
        <f t="shared" si="2"/>
        <v>17.801957999999999</v>
      </c>
      <c r="Z20" s="20">
        <f t="shared" si="10"/>
        <v>1</v>
      </c>
    </row>
    <row r="21" spans="2:26" x14ac:dyDescent="0.3">
      <c r="B21">
        <f t="shared" si="3"/>
        <v>138</v>
      </c>
      <c r="C21" s="3">
        <f t="shared" si="4"/>
        <v>39.800000000000026</v>
      </c>
      <c r="E21" s="2">
        <v>18.18</v>
      </c>
      <c r="F21" s="3">
        <f t="shared" si="5"/>
        <v>2</v>
      </c>
      <c r="G21" s="3"/>
      <c r="H21" s="2">
        <v>18.399999999999999</v>
      </c>
      <c r="I21" s="3">
        <f t="shared" si="0"/>
        <v>3.5</v>
      </c>
      <c r="K21" s="2">
        <v>18.399999999999999</v>
      </c>
      <c r="L21" s="3">
        <f t="shared" si="6"/>
        <v>5.6</v>
      </c>
      <c r="N21" s="2">
        <v>18.399999999999999</v>
      </c>
      <c r="O21" s="3">
        <f t="shared" si="7"/>
        <v>9</v>
      </c>
      <c r="P21" s="25">
        <v>79</v>
      </c>
      <c r="Q21" s="19">
        <f t="shared" si="1"/>
        <v>15.21461</v>
      </c>
      <c r="R21" s="19">
        <f t="shared" si="8"/>
        <v>0</v>
      </c>
      <c r="S21" s="14"/>
      <c r="T21" s="17"/>
      <c r="U21" s="16">
        <v>18.399999999999999</v>
      </c>
      <c r="V21" s="19">
        <f t="shared" si="9"/>
        <v>7.4</v>
      </c>
      <c r="W21" s="14"/>
      <c r="X21" s="17">
        <v>219</v>
      </c>
      <c r="Y21" s="19">
        <f t="shared" si="2"/>
        <v>17.561391</v>
      </c>
      <c r="Z21" s="20">
        <f t="shared" si="10"/>
        <v>1</v>
      </c>
    </row>
    <row r="22" spans="2:26" x14ac:dyDescent="0.3">
      <c r="B22">
        <f t="shared" si="3"/>
        <v>140</v>
      </c>
      <c r="C22" s="3">
        <f t="shared" si="4"/>
        <v>38.200000000000031</v>
      </c>
      <c r="E22" s="2">
        <v>17.984999999999999</v>
      </c>
      <c r="F22" s="3">
        <f t="shared" si="5"/>
        <v>2</v>
      </c>
      <c r="G22" s="3"/>
      <c r="H22" s="5">
        <f>AVERAGE(H21,H23)</f>
        <v>18.324999999999999</v>
      </c>
      <c r="I22" s="3">
        <f t="shared" si="0"/>
        <v>3.5</v>
      </c>
      <c r="K22" s="2">
        <v>18.399999999999999</v>
      </c>
      <c r="L22" s="3">
        <f t="shared" si="6"/>
        <v>5.6</v>
      </c>
      <c r="N22" s="2">
        <v>18.399999999999999</v>
      </c>
      <c r="O22" s="3">
        <f t="shared" si="7"/>
        <v>9</v>
      </c>
      <c r="P22" s="25">
        <v>77</v>
      </c>
      <c r="Q22" s="19">
        <f t="shared" si="1"/>
        <v>14.82943</v>
      </c>
      <c r="R22" s="19">
        <f t="shared" si="8"/>
        <v>0</v>
      </c>
      <c r="S22" s="14"/>
      <c r="T22" s="17"/>
      <c r="U22" s="16">
        <v>18.399999999999999</v>
      </c>
      <c r="V22" s="19">
        <f t="shared" si="9"/>
        <v>7.4</v>
      </c>
      <c r="W22" s="14"/>
      <c r="X22" s="17">
        <v>215</v>
      </c>
      <c r="Y22" s="19">
        <f t="shared" si="2"/>
        <v>17.240634999999997</v>
      </c>
      <c r="Z22" s="20">
        <f t="shared" si="10"/>
        <v>1</v>
      </c>
    </row>
    <row r="23" spans="2:26" x14ac:dyDescent="0.3">
      <c r="B23">
        <f t="shared" si="3"/>
        <v>142</v>
      </c>
      <c r="C23" s="3">
        <f t="shared" si="4"/>
        <v>36.600000000000037</v>
      </c>
      <c r="E23" s="2">
        <v>17.756</v>
      </c>
      <c r="F23" s="3">
        <f t="shared" si="5"/>
        <v>2</v>
      </c>
      <c r="G23" s="3"/>
      <c r="H23" s="2">
        <v>18.25</v>
      </c>
      <c r="I23" s="3">
        <f t="shared" si="0"/>
        <v>3.5</v>
      </c>
      <c r="K23" s="2">
        <v>18.399999999999999</v>
      </c>
      <c r="L23" s="3">
        <f t="shared" si="6"/>
        <v>5.6</v>
      </c>
      <c r="N23" s="2">
        <v>18.399999999999999</v>
      </c>
      <c r="O23" s="3">
        <f t="shared" si="7"/>
        <v>9</v>
      </c>
      <c r="P23" s="25">
        <v>75</v>
      </c>
      <c r="Q23" s="19">
        <f t="shared" ref="Q23:Q51" si="11">P23*Q$15/1000</f>
        <v>14.44425</v>
      </c>
      <c r="R23" s="19">
        <f t="shared" si="8"/>
        <v>0</v>
      </c>
      <c r="S23" s="14"/>
      <c r="T23" s="17">
        <v>229</v>
      </c>
      <c r="U23" s="19">
        <f t="shared" ref="U23:U51" si="12">T23*U$15/1000</f>
        <v>18.363281000000001</v>
      </c>
      <c r="V23" s="19">
        <f t="shared" si="9"/>
        <v>7.4</v>
      </c>
      <c r="W23" s="14"/>
      <c r="X23" s="17">
        <v>211</v>
      </c>
      <c r="Y23" s="19">
        <f t="shared" ref="Y23:Y51" si="13">X23*Y$15/1000</f>
        <v>16.919878999999998</v>
      </c>
      <c r="Z23" s="20">
        <f t="shared" si="10"/>
        <v>1</v>
      </c>
    </row>
    <row r="24" spans="2:26" x14ac:dyDescent="0.3">
      <c r="B24">
        <f t="shared" si="3"/>
        <v>144</v>
      </c>
      <c r="C24" s="3">
        <f t="shared" si="4"/>
        <v>35.000000000000043</v>
      </c>
      <c r="E24" s="2">
        <v>17.402999999999999</v>
      </c>
      <c r="F24" s="3">
        <f t="shared" si="5"/>
        <v>2</v>
      </c>
      <c r="G24" s="3"/>
      <c r="H24" s="2">
        <v>18.056000000000001</v>
      </c>
      <c r="I24" s="3">
        <f>I23</f>
        <v>3.5</v>
      </c>
      <c r="K24" s="2">
        <v>18.356999999999999</v>
      </c>
      <c r="L24" s="3">
        <f t="shared" si="6"/>
        <v>5.6</v>
      </c>
      <c r="N24" s="2">
        <v>18.399999999999999</v>
      </c>
      <c r="O24" s="3">
        <f t="shared" si="7"/>
        <v>9</v>
      </c>
      <c r="P24" s="25">
        <v>73</v>
      </c>
      <c r="Q24" s="19">
        <f t="shared" si="11"/>
        <v>14.05907</v>
      </c>
      <c r="R24" s="19">
        <f t="shared" si="8"/>
        <v>0</v>
      </c>
      <c r="S24" s="14"/>
      <c r="T24" s="17">
        <v>228.5</v>
      </c>
      <c r="U24" s="19">
        <f t="shared" si="12"/>
        <v>18.323186499999998</v>
      </c>
      <c r="V24" s="19">
        <f t="shared" si="9"/>
        <v>7.4</v>
      </c>
      <c r="W24" s="14"/>
      <c r="X24" s="17">
        <v>205.5</v>
      </c>
      <c r="Y24" s="19">
        <f t="shared" si="13"/>
        <v>16.478839499999999</v>
      </c>
      <c r="Z24" s="20">
        <f t="shared" si="10"/>
        <v>1</v>
      </c>
    </row>
    <row r="25" spans="2:26" x14ac:dyDescent="0.3">
      <c r="B25">
        <f t="shared" si="3"/>
        <v>146</v>
      </c>
      <c r="C25" s="3">
        <f t="shared" si="4"/>
        <v>33.400000000000048</v>
      </c>
      <c r="E25" s="2">
        <v>16.978999999999999</v>
      </c>
      <c r="F25" s="3">
        <f t="shared" si="5"/>
        <v>2</v>
      </c>
      <c r="G25" s="3"/>
      <c r="H25" s="2">
        <v>17.738</v>
      </c>
      <c r="I25" s="3">
        <f>I24</f>
        <v>3.5</v>
      </c>
      <c r="K25" s="2">
        <v>18.202000000000002</v>
      </c>
      <c r="L25" s="3">
        <f t="shared" si="6"/>
        <v>5.6</v>
      </c>
      <c r="N25" s="2">
        <v>18.399999999999999</v>
      </c>
      <c r="O25" s="3">
        <f t="shared" si="7"/>
        <v>9</v>
      </c>
      <c r="P25" s="25">
        <v>70</v>
      </c>
      <c r="Q25" s="19">
        <f t="shared" si="11"/>
        <v>13.481300000000001</v>
      </c>
      <c r="R25" s="19">
        <f t="shared" si="8"/>
        <v>0</v>
      </c>
      <c r="S25" s="14"/>
      <c r="T25" s="17">
        <v>228</v>
      </c>
      <c r="U25" s="19">
        <f t="shared" si="12"/>
        <v>18.283091999999996</v>
      </c>
      <c r="V25" s="19">
        <f t="shared" si="9"/>
        <v>7.4</v>
      </c>
      <c r="W25" s="14"/>
      <c r="X25" s="17">
        <v>199</v>
      </c>
      <c r="Y25" s="19">
        <f t="shared" si="13"/>
        <v>15.957610999999998</v>
      </c>
      <c r="Z25" s="20">
        <f t="shared" si="10"/>
        <v>1</v>
      </c>
    </row>
    <row r="26" spans="2:26" x14ac:dyDescent="0.3">
      <c r="B26">
        <f t="shared" si="3"/>
        <v>148</v>
      </c>
      <c r="C26" s="3">
        <f t="shared" si="4"/>
        <v>31.80000000000005</v>
      </c>
      <c r="E26" s="2">
        <v>16.466999999999999</v>
      </c>
      <c r="F26" s="3">
        <f t="shared" si="5"/>
        <v>2</v>
      </c>
      <c r="G26" s="3"/>
      <c r="H26" s="2">
        <v>17.315000000000001</v>
      </c>
      <c r="I26" s="3">
        <f t="shared" ref="I26:I51" si="14">I25</f>
        <v>3.5</v>
      </c>
      <c r="K26" s="2">
        <v>17.919</v>
      </c>
      <c r="L26" s="3">
        <f t="shared" si="6"/>
        <v>5.6</v>
      </c>
      <c r="N26" s="2">
        <v>18.315000000000001</v>
      </c>
      <c r="O26" s="3">
        <f t="shared" si="7"/>
        <v>9</v>
      </c>
      <c r="P26" s="25">
        <v>67</v>
      </c>
      <c r="Q26" s="19">
        <f t="shared" si="11"/>
        <v>12.90353</v>
      </c>
      <c r="R26" s="19">
        <f t="shared" si="8"/>
        <v>0</v>
      </c>
      <c r="S26" s="14"/>
      <c r="T26" s="17">
        <v>226</v>
      </c>
      <c r="U26" s="19">
        <f t="shared" si="12"/>
        <v>18.122713999999998</v>
      </c>
      <c r="V26" s="19">
        <f t="shared" si="9"/>
        <v>7.4</v>
      </c>
      <c r="W26" s="14"/>
      <c r="X26" s="17">
        <v>192.5</v>
      </c>
      <c r="Y26" s="19">
        <f t="shared" si="13"/>
        <v>15.436382499999997</v>
      </c>
      <c r="Z26" s="20">
        <f t="shared" si="10"/>
        <v>1</v>
      </c>
    </row>
    <row r="27" spans="2:26" x14ac:dyDescent="0.3">
      <c r="B27">
        <f t="shared" si="3"/>
        <v>150</v>
      </c>
      <c r="C27" s="3">
        <f t="shared" si="4"/>
        <v>30.200000000000049</v>
      </c>
      <c r="E27" s="2">
        <v>15.938000000000001</v>
      </c>
      <c r="F27" s="3">
        <f t="shared" si="5"/>
        <v>2</v>
      </c>
      <c r="G27" s="3"/>
      <c r="H27" s="2">
        <v>16.82</v>
      </c>
      <c r="I27" s="3">
        <f t="shared" si="14"/>
        <v>3.5</v>
      </c>
      <c r="K27" s="2">
        <v>17.509</v>
      </c>
      <c r="L27" s="3">
        <f t="shared" si="6"/>
        <v>5.6</v>
      </c>
      <c r="N27" s="2">
        <v>18.074000000000002</v>
      </c>
      <c r="O27" s="3">
        <f t="shared" si="7"/>
        <v>9</v>
      </c>
      <c r="P27" s="25">
        <v>64</v>
      </c>
      <c r="Q27" s="19">
        <f t="shared" si="11"/>
        <v>12.325760000000001</v>
      </c>
      <c r="R27" s="19">
        <f t="shared" si="8"/>
        <v>0</v>
      </c>
      <c r="S27" s="14"/>
      <c r="T27" s="17">
        <v>222</v>
      </c>
      <c r="U27" s="19">
        <f t="shared" si="12"/>
        <v>17.801957999999999</v>
      </c>
      <c r="V27" s="19">
        <f t="shared" si="9"/>
        <v>7.4</v>
      </c>
      <c r="W27" s="14"/>
      <c r="X27" s="17">
        <v>185</v>
      </c>
      <c r="Y27" s="19">
        <f t="shared" si="13"/>
        <v>14.834964999999999</v>
      </c>
      <c r="Z27" s="20">
        <f t="shared" si="10"/>
        <v>1</v>
      </c>
    </row>
    <row r="28" spans="2:26" x14ac:dyDescent="0.3">
      <c r="B28">
        <f t="shared" si="3"/>
        <v>152</v>
      </c>
      <c r="C28" s="3">
        <f t="shared" si="4"/>
        <v>28.600000000000048</v>
      </c>
      <c r="E28" s="2">
        <v>15.303000000000001</v>
      </c>
      <c r="F28" s="3">
        <f t="shared" si="5"/>
        <v>2</v>
      </c>
      <c r="G28" s="3"/>
      <c r="H28" s="2">
        <v>16.291</v>
      </c>
      <c r="I28" s="3">
        <f t="shared" si="14"/>
        <v>3.5</v>
      </c>
      <c r="K28" s="2">
        <v>17.013999999999999</v>
      </c>
      <c r="L28" s="3">
        <f t="shared" si="6"/>
        <v>5.6</v>
      </c>
      <c r="N28" s="2">
        <v>17.721</v>
      </c>
      <c r="O28" s="3">
        <f t="shared" si="7"/>
        <v>9</v>
      </c>
      <c r="P28" s="25">
        <v>60</v>
      </c>
      <c r="Q28" s="19">
        <f t="shared" si="11"/>
        <v>11.555399999999999</v>
      </c>
      <c r="R28" s="19">
        <f t="shared" si="8"/>
        <v>0</v>
      </c>
      <c r="S28" s="14"/>
      <c r="T28" s="17">
        <v>217</v>
      </c>
      <c r="U28" s="19">
        <f t="shared" si="12"/>
        <v>17.401012999999999</v>
      </c>
      <c r="V28" s="19">
        <f t="shared" si="9"/>
        <v>7.4</v>
      </c>
      <c r="W28" s="14"/>
      <c r="X28" s="17">
        <v>177</v>
      </c>
      <c r="Y28" s="19">
        <f t="shared" si="13"/>
        <v>14.193453</v>
      </c>
      <c r="Z28" s="20">
        <f t="shared" si="10"/>
        <v>1</v>
      </c>
    </row>
    <row r="29" spans="2:26" x14ac:dyDescent="0.3">
      <c r="B29">
        <f t="shared" si="3"/>
        <v>154</v>
      </c>
      <c r="C29" s="3">
        <f t="shared" si="4"/>
        <v>27.000000000000046</v>
      </c>
      <c r="E29" s="2">
        <v>14.667</v>
      </c>
      <c r="F29" s="3">
        <f t="shared" si="5"/>
        <v>2</v>
      </c>
      <c r="G29" s="3"/>
      <c r="H29" s="2">
        <v>15.638</v>
      </c>
      <c r="I29" s="3">
        <f t="shared" si="14"/>
        <v>3.5</v>
      </c>
      <c r="K29" s="2">
        <v>16.475999999999999</v>
      </c>
      <c r="L29" s="3">
        <f t="shared" si="6"/>
        <v>5.6</v>
      </c>
      <c r="N29" s="2">
        <v>17.295999999999999</v>
      </c>
      <c r="O29" s="3">
        <f t="shared" si="7"/>
        <v>9</v>
      </c>
      <c r="P29" s="25">
        <v>56.6</v>
      </c>
      <c r="Q29" s="19">
        <f t="shared" si="11"/>
        <v>10.900594000000002</v>
      </c>
      <c r="R29" s="19">
        <f t="shared" si="8"/>
        <v>0</v>
      </c>
      <c r="S29" s="14"/>
      <c r="T29" s="17">
        <v>211</v>
      </c>
      <c r="U29" s="19">
        <f t="shared" si="12"/>
        <v>16.919878999999998</v>
      </c>
      <c r="V29" s="19">
        <f t="shared" si="9"/>
        <v>7.4</v>
      </c>
      <c r="W29" s="14"/>
      <c r="X29" s="17">
        <v>168</v>
      </c>
      <c r="Y29" s="19">
        <f t="shared" si="13"/>
        <v>13.471751999999999</v>
      </c>
      <c r="Z29" s="20">
        <f t="shared" si="10"/>
        <v>1</v>
      </c>
    </row>
    <row r="30" spans="2:26" x14ac:dyDescent="0.3">
      <c r="B30">
        <f t="shared" si="3"/>
        <v>156</v>
      </c>
      <c r="C30" s="3">
        <f t="shared" si="4"/>
        <v>25.400000000000045</v>
      </c>
      <c r="E30" s="2">
        <v>13.944000000000001</v>
      </c>
      <c r="F30" s="3">
        <f t="shared" si="5"/>
        <v>2</v>
      </c>
      <c r="G30" s="3"/>
      <c r="H30" s="2">
        <v>14.967000000000001</v>
      </c>
      <c r="I30" s="3">
        <f t="shared" si="14"/>
        <v>3.5</v>
      </c>
      <c r="K30" s="2">
        <v>15.91</v>
      </c>
      <c r="L30" s="3">
        <f t="shared" si="6"/>
        <v>5.6</v>
      </c>
      <c r="N30" s="2">
        <v>16.786999999999999</v>
      </c>
      <c r="O30" s="3">
        <f t="shared" si="7"/>
        <v>9</v>
      </c>
      <c r="P30" s="25">
        <v>52</v>
      </c>
      <c r="Q30" s="19">
        <f t="shared" si="11"/>
        <v>10.01468</v>
      </c>
      <c r="R30" s="19">
        <f t="shared" si="8"/>
        <v>0</v>
      </c>
      <c r="S30" s="14"/>
      <c r="T30" s="17">
        <v>204</v>
      </c>
      <c r="U30" s="19">
        <f t="shared" si="12"/>
        <v>16.358556</v>
      </c>
      <c r="V30" s="19">
        <f t="shared" si="9"/>
        <v>7.4</v>
      </c>
      <c r="W30" s="14"/>
      <c r="X30" s="17">
        <v>159</v>
      </c>
      <c r="Y30" s="19">
        <f t="shared" si="13"/>
        <v>12.750050999999999</v>
      </c>
      <c r="Z30" s="20">
        <f t="shared" si="10"/>
        <v>1</v>
      </c>
    </row>
    <row r="31" spans="2:26" x14ac:dyDescent="0.3">
      <c r="B31">
        <f t="shared" si="3"/>
        <v>158</v>
      </c>
      <c r="C31" s="3">
        <f t="shared" si="4"/>
        <v>23.800000000000043</v>
      </c>
      <c r="E31" s="2">
        <v>13.202</v>
      </c>
      <c r="F31" s="3">
        <f t="shared" si="5"/>
        <v>2</v>
      </c>
      <c r="G31" s="3"/>
      <c r="H31" s="2">
        <v>14.297000000000001</v>
      </c>
      <c r="I31" s="3">
        <f t="shared" si="14"/>
        <v>3.5</v>
      </c>
      <c r="K31" s="2">
        <v>15.246</v>
      </c>
      <c r="L31" s="3">
        <f t="shared" si="6"/>
        <v>5.6</v>
      </c>
      <c r="N31" s="2">
        <v>16.236000000000001</v>
      </c>
      <c r="O31" s="3">
        <f t="shared" si="7"/>
        <v>9</v>
      </c>
      <c r="P31" s="25">
        <v>48.5</v>
      </c>
      <c r="Q31" s="19">
        <f t="shared" si="11"/>
        <v>9.3406149999999997</v>
      </c>
      <c r="R31" s="19">
        <f t="shared" si="8"/>
        <v>0</v>
      </c>
      <c r="S31" s="14"/>
      <c r="T31" s="17">
        <v>197</v>
      </c>
      <c r="U31" s="19">
        <f t="shared" si="12"/>
        <v>15.797232999999999</v>
      </c>
      <c r="V31" s="19">
        <f t="shared" si="9"/>
        <v>7.4</v>
      </c>
      <c r="W31" s="14"/>
      <c r="X31" s="17">
        <v>151</v>
      </c>
      <c r="Y31" s="19">
        <f t="shared" si="13"/>
        <v>12.108538999999999</v>
      </c>
      <c r="Z31" s="20">
        <f t="shared" si="10"/>
        <v>1</v>
      </c>
    </row>
    <row r="32" spans="2:26" x14ac:dyDescent="0.3">
      <c r="B32">
        <f t="shared" si="3"/>
        <v>160</v>
      </c>
      <c r="C32" s="3">
        <f>C31-$C$7-$C$6</f>
        <v>22.400000000000041</v>
      </c>
      <c r="E32" s="2">
        <v>12.602</v>
      </c>
      <c r="F32" s="3">
        <f t="shared" si="5"/>
        <v>2</v>
      </c>
      <c r="G32" s="3"/>
      <c r="H32" s="2">
        <v>13.696999999999999</v>
      </c>
      <c r="I32" s="3">
        <f t="shared" si="14"/>
        <v>3.5</v>
      </c>
      <c r="K32" s="2">
        <v>14.694000000000001</v>
      </c>
      <c r="L32" s="3">
        <f t="shared" si="6"/>
        <v>5.6</v>
      </c>
      <c r="N32" s="2">
        <v>15.698</v>
      </c>
      <c r="O32" s="3">
        <f t="shared" si="7"/>
        <v>9</v>
      </c>
      <c r="P32" s="25">
        <v>45.5</v>
      </c>
      <c r="Q32" s="19">
        <f t="shared" si="11"/>
        <v>8.7628449999999987</v>
      </c>
      <c r="R32" s="19">
        <f t="shared" si="8"/>
        <v>0</v>
      </c>
      <c r="S32" s="14"/>
      <c r="T32" s="17">
        <v>190</v>
      </c>
      <c r="U32" s="19">
        <f t="shared" si="12"/>
        <v>15.235909999999999</v>
      </c>
      <c r="V32" s="19">
        <f t="shared" si="9"/>
        <v>7.4</v>
      </c>
      <c r="W32" s="14"/>
      <c r="X32" s="17">
        <v>142.5</v>
      </c>
      <c r="Y32" s="19">
        <f t="shared" si="13"/>
        <v>11.426932499999999</v>
      </c>
      <c r="Z32" s="20">
        <f t="shared" si="10"/>
        <v>1</v>
      </c>
    </row>
    <row r="33" spans="2:26" x14ac:dyDescent="0.3">
      <c r="B33">
        <f t="shared" si="3"/>
        <v>162</v>
      </c>
      <c r="C33" s="3">
        <f>C32-$C$6-$C$6</f>
        <v>21.200000000000038</v>
      </c>
      <c r="E33" s="5">
        <f>E$32-( (C$32-C33) * (E$32-E$44)/(C$32-C$44)  )</f>
        <v>11.995999999999999</v>
      </c>
      <c r="F33" s="3">
        <f t="shared" si="5"/>
        <v>2</v>
      </c>
      <c r="G33" s="3"/>
      <c r="H33" s="2">
        <v>13.096</v>
      </c>
      <c r="I33" s="3">
        <f t="shared" si="14"/>
        <v>3.5</v>
      </c>
      <c r="K33" s="2">
        <v>14.143000000000001</v>
      </c>
      <c r="L33" s="3">
        <f t="shared" si="6"/>
        <v>5.6</v>
      </c>
      <c r="N33" s="2">
        <v>15.202999999999999</v>
      </c>
      <c r="O33" s="3">
        <f t="shared" si="7"/>
        <v>9</v>
      </c>
      <c r="P33" s="25">
        <v>42.3</v>
      </c>
      <c r="Q33" s="19">
        <f t="shared" si="11"/>
        <v>8.1465569999999996</v>
      </c>
      <c r="R33" s="19">
        <f t="shared" si="8"/>
        <v>0</v>
      </c>
      <c r="S33" s="14"/>
      <c r="T33" s="17">
        <v>183</v>
      </c>
      <c r="U33" s="19">
        <f t="shared" si="12"/>
        <v>14.674586999999999</v>
      </c>
      <c r="V33" s="19">
        <f t="shared" si="9"/>
        <v>7.4</v>
      </c>
      <c r="W33" s="14"/>
      <c r="X33" s="17">
        <v>135.5</v>
      </c>
      <c r="Y33" s="19">
        <f t="shared" si="13"/>
        <v>10.865609499999998</v>
      </c>
      <c r="Z33" s="20">
        <f t="shared" si="10"/>
        <v>1</v>
      </c>
    </row>
    <row r="34" spans="2:26" x14ac:dyDescent="0.3">
      <c r="B34">
        <f t="shared" si="3"/>
        <v>164</v>
      </c>
      <c r="C34" s="3">
        <f t="shared" ref="C34:C51" si="15">C33-$C$6-$C$6</f>
        <v>20.000000000000036</v>
      </c>
      <c r="E34" s="5">
        <f t="shared" ref="E34:E43" si="16">E$32-( (C$32-C34) * (E$32-E$44)/(C$32-C$44)  )</f>
        <v>11.389999999999999</v>
      </c>
      <c r="F34" s="3">
        <f t="shared" si="5"/>
        <v>2</v>
      </c>
      <c r="G34" s="3"/>
      <c r="H34" s="2">
        <v>12.548999999999999</v>
      </c>
      <c r="I34" s="3">
        <f t="shared" si="14"/>
        <v>3.5</v>
      </c>
      <c r="K34" s="2">
        <v>13.590999999999999</v>
      </c>
      <c r="L34" s="3">
        <f t="shared" si="6"/>
        <v>5.6</v>
      </c>
      <c r="N34" s="2">
        <v>14.638</v>
      </c>
      <c r="O34" s="3">
        <f t="shared" si="7"/>
        <v>9</v>
      </c>
      <c r="P34" s="25">
        <v>39.5</v>
      </c>
      <c r="Q34" s="19">
        <f t="shared" si="11"/>
        <v>7.6073050000000002</v>
      </c>
      <c r="R34" s="19">
        <f t="shared" si="8"/>
        <v>0</v>
      </c>
      <c r="S34" s="14"/>
      <c r="T34" s="17">
        <v>176.5</v>
      </c>
      <c r="U34" s="19">
        <f t="shared" si="12"/>
        <v>14.153358499999998</v>
      </c>
      <c r="V34" s="19">
        <f t="shared" si="9"/>
        <v>7.4</v>
      </c>
      <c r="W34" s="14"/>
      <c r="X34" s="17">
        <v>128</v>
      </c>
      <c r="Y34" s="19">
        <f t="shared" si="13"/>
        <v>10.264192</v>
      </c>
      <c r="Z34" s="20">
        <f t="shared" si="10"/>
        <v>1</v>
      </c>
    </row>
    <row r="35" spans="2:26" x14ac:dyDescent="0.3">
      <c r="B35">
        <f t="shared" si="3"/>
        <v>166</v>
      </c>
      <c r="C35" s="3">
        <f t="shared" si="15"/>
        <v>18.800000000000033</v>
      </c>
      <c r="E35" s="5">
        <f t="shared" si="16"/>
        <v>10.783999999999997</v>
      </c>
      <c r="F35" s="3">
        <f t="shared" si="5"/>
        <v>2</v>
      </c>
      <c r="G35" s="3"/>
      <c r="H35" s="2">
        <v>11.949</v>
      </c>
      <c r="I35" s="3">
        <f t="shared" si="14"/>
        <v>3.5</v>
      </c>
      <c r="K35" s="2">
        <v>13.010999999999999</v>
      </c>
      <c r="L35" s="3">
        <f t="shared" si="6"/>
        <v>5.6</v>
      </c>
      <c r="N35" s="2">
        <v>14.1</v>
      </c>
      <c r="O35" s="3">
        <f t="shared" si="7"/>
        <v>9</v>
      </c>
      <c r="P35" s="25">
        <v>37</v>
      </c>
      <c r="Q35" s="19">
        <f t="shared" si="11"/>
        <v>7.1258299999999997</v>
      </c>
      <c r="R35" s="19">
        <f t="shared" si="8"/>
        <v>0</v>
      </c>
      <c r="S35" s="14"/>
      <c r="T35" s="17">
        <v>169.3</v>
      </c>
      <c r="U35" s="19">
        <f t="shared" si="12"/>
        <v>13.5759977</v>
      </c>
      <c r="V35" s="19">
        <f t="shared" si="9"/>
        <v>7.4</v>
      </c>
      <c r="W35" s="14"/>
      <c r="X35" s="17">
        <v>121</v>
      </c>
      <c r="Y35" s="19">
        <f t="shared" si="13"/>
        <v>9.702868999999998</v>
      </c>
      <c r="Z35" s="20">
        <f t="shared" si="10"/>
        <v>1</v>
      </c>
    </row>
    <row r="36" spans="2:26" x14ac:dyDescent="0.3">
      <c r="B36">
        <f t="shared" si="3"/>
        <v>168</v>
      </c>
      <c r="C36" s="3">
        <f t="shared" si="15"/>
        <v>17.60000000000003</v>
      </c>
      <c r="E36" s="5">
        <f t="shared" si="16"/>
        <v>10.177999999999995</v>
      </c>
      <c r="F36" s="3">
        <f t="shared" si="5"/>
        <v>2</v>
      </c>
      <c r="G36" s="3"/>
      <c r="H36" s="2">
        <v>11.401999999999999</v>
      </c>
      <c r="I36" s="3">
        <f t="shared" si="14"/>
        <v>3.5</v>
      </c>
      <c r="K36" s="2">
        <v>12.403</v>
      </c>
      <c r="L36" s="3">
        <f t="shared" si="6"/>
        <v>5.6</v>
      </c>
      <c r="N36" s="2">
        <v>13.464</v>
      </c>
      <c r="O36" s="3">
        <f t="shared" si="7"/>
        <v>9</v>
      </c>
      <c r="P36" s="25">
        <v>33.799999999999997</v>
      </c>
      <c r="Q36" s="19">
        <f t="shared" si="11"/>
        <v>6.5095419999999997</v>
      </c>
      <c r="R36" s="19">
        <f t="shared" si="8"/>
        <v>0</v>
      </c>
      <c r="S36" s="14"/>
      <c r="T36" s="17">
        <v>162</v>
      </c>
      <c r="U36" s="19">
        <f t="shared" si="12"/>
        <v>12.990617999999998</v>
      </c>
      <c r="V36" s="19">
        <f t="shared" si="9"/>
        <v>7.4</v>
      </c>
      <c r="W36" s="14"/>
      <c r="X36" s="17">
        <v>114</v>
      </c>
      <c r="Y36" s="19">
        <f t="shared" si="13"/>
        <v>9.1415459999999982</v>
      </c>
      <c r="Z36" s="20">
        <f t="shared" si="10"/>
        <v>1</v>
      </c>
    </row>
    <row r="37" spans="2:26" x14ac:dyDescent="0.3">
      <c r="B37">
        <f t="shared" si="3"/>
        <v>170</v>
      </c>
      <c r="C37" s="3">
        <f t="shared" si="15"/>
        <v>16.400000000000027</v>
      </c>
      <c r="E37" s="5">
        <f t="shared" si="16"/>
        <v>9.5719999999999956</v>
      </c>
      <c r="F37" s="3">
        <f t="shared" si="5"/>
        <v>2</v>
      </c>
      <c r="G37" s="3"/>
      <c r="H37" s="2">
        <v>10.784000000000001</v>
      </c>
      <c r="I37" s="3">
        <f t="shared" si="14"/>
        <v>3.5</v>
      </c>
      <c r="K37" s="2">
        <v>11.795</v>
      </c>
      <c r="L37" s="3">
        <f t="shared" si="6"/>
        <v>5.6</v>
      </c>
      <c r="N37" s="2">
        <v>12.87</v>
      </c>
      <c r="O37" s="3">
        <f t="shared" si="7"/>
        <v>9</v>
      </c>
      <c r="P37" s="25">
        <v>31.3</v>
      </c>
      <c r="Q37" s="19">
        <f t="shared" si="11"/>
        <v>6.0280670000000001</v>
      </c>
      <c r="R37" s="19">
        <f t="shared" si="8"/>
        <v>0</v>
      </c>
      <c r="S37" s="14"/>
      <c r="T37" s="17">
        <v>154</v>
      </c>
      <c r="U37" s="19">
        <f t="shared" si="12"/>
        <v>12.349105999999999</v>
      </c>
      <c r="V37" s="19">
        <f t="shared" si="9"/>
        <v>7.4</v>
      </c>
      <c r="W37" s="14"/>
      <c r="X37" s="17">
        <v>106.5</v>
      </c>
      <c r="Y37" s="19">
        <f t="shared" si="13"/>
        <v>8.540128499999998</v>
      </c>
      <c r="Z37" s="20">
        <f t="shared" si="10"/>
        <v>1</v>
      </c>
    </row>
    <row r="38" spans="2:26" x14ac:dyDescent="0.3">
      <c r="B38">
        <f t="shared" si="3"/>
        <v>172</v>
      </c>
      <c r="C38" s="3">
        <f t="shared" si="15"/>
        <v>15.200000000000028</v>
      </c>
      <c r="E38" s="5">
        <f t="shared" si="16"/>
        <v>8.9659999999999958</v>
      </c>
      <c r="F38" s="3">
        <f t="shared" si="5"/>
        <v>2</v>
      </c>
      <c r="G38" s="3"/>
      <c r="H38" s="2">
        <v>10.166</v>
      </c>
      <c r="I38" s="3">
        <f t="shared" si="14"/>
        <v>3.5</v>
      </c>
      <c r="K38" s="2">
        <v>11.144</v>
      </c>
      <c r="L38" s="3">
        <f t="shared" si="6"/>
        <v>5.6</v>
      </c>
      <c r="N38" s="2">
        <v>12.218999999999999</v>
      </c>
      <c r="O38" s="3">
        <f t="shared" si="7"/>
        <v>9</v>
      </c>
      <c r="P38" s="25">
        <v>28</v>
      </c>
      <c r="Q38" s="19">
        <f t="shared" si="11"/>
        <v>5.3925200000000002</v>
      </c>
      <c r="R38" s="19">
        <f t="shared" si="8"/>
        <v>0</v>
      </c>
      <c r="S38" s="14"/>
      <c r="T38" s="17">
        <v>145.5</v>
      </c>
      <c r="U38" s="19">
        <f t="shared" si="12"/>
        <v>11.667499499999998</v>
      </c>
      <c r="V38" s="19">
        <f t="shared" si="9"/>
        <v>7.4</v>
      </c>
      <c r="W38" s="14"/>
      <c r="X38" s="17">
        <v>100.5</v>
      </c>
      <c r="Y38" s="19">
        <f t="shared" si="13"/>
        <v>8.058994499999999</v>
      </c>
      <c r="Z38" s="20">
        <f t="shared" si="10"/>
        <v>1</v>
      </c>
    </row>
    <row r="39" spans="2:26" x14ac:dyDescent="0.3">
      <c r="B39">
        <f t="shared" si="3"/>
        <v>174</v>
      </c>
      <c r="C39" s="3">
        <f t="shared" si="15"/>
        <v>14.000000000000028</v>
      </c>
      <c r="E39" s="5">
        <f t="shared" si="16"/>
        <v>8.3599999999999959</v>
      </c>
      <c r="F39" s="3">
        <f t="shared" si="5"/>
        <v>2</v>
      </c>
      <c r="G39" s="3"/>
      <c r="H39" s="2">
        <v>9.5660000000000007</v>
      </c>
      <c r="I39" s="3">
        <f t="shared" si="14"/>
        <v>3.5</v>
      </c>
      <c r="K39" s="2">
        <v>10.465999999999999</v>
      </c>
      <c r="L39" s="3">
        <f t="shared" si="6"/>
        <v>5.6</v>
      </c>
      <c r="N39" s="2">
        <v>11.526</v>
      </c>
      <c r="O39" s="3">
        <f t="shared" si="7"/>
        <v>9</v>
      </c>
      <c r="P39" s="25">
        <v>25.5</v>
      </c>
      <c r="Q39" s="19">
        <f t="shared" si="11"/>
        <v>4.9110449999999997</v>
      </c>
      <c r="R39" s="19">
        <f t="shared" si="8"/>
        <v>0</v>
      </c>
      <c r="S39" s="14"/>
      <c r="T39" s="17">
        <v>137</v>
      </c>
      <c r="U39" s="19">
        <f t="shared" si="12"/>
        <v>10.985892999999999</v>
      </c>
      <c r="V39" s="19">
        <f t="shared" si="9"/>
        <v>7.4</v>
      </c>
      <c r="W39" s="14"/>
      <c r="X39" s="17">
        <v>93</v>
      </c>
      <c r="Y39" s="19">
        <f t="shared" si="13"/>
        <v>7.4575769999999997</v>
      </c>
      <c r="Z39" s="20">
        <f t="shared" si="10"/>
        <v>1</v>
      </c>
    </row>
    <row r="40" spans="2:26" x14ac:dyDescent="0.3">
      <c r="B40">
        <f t="shared" si="3"/>
        <v>176</v>
      </c>
      <c r="C40" s="3">
        <f t="shared" si="15"/>
        <v>12.800000000000029</v>
      </c>
      <c r="E40" s="5">
        <f t="shared" si="16"/>
        <v>7.7539999999999978</v>
      </c>
      <c r="F40" s="3">
        <f t="shared" si="5"/>
        <v>2</v>
      </c>
      <c r="G40" s="3"/>
      <c r="H40" s="2">
        <v>8.9309999999999992</v>
      </c>
      <c r="I40" s="3">
        <f t="shared" si="14"/>
        <v>3.5</v>
      </c>
      <c r="K40" s="2">
        <v>9.8149999999999995</v>
      </c>
      <c r="L40" s="3">
        <f t="shared" si="6"/>
        <v>5.6</v>
      </c>
      <c r="N40" s="2">
        <v>10.833</v>
      </c>
      <c r="O40" s="3">
        <f t="shared" si="7"/>
        <v>9</v>
      </c>
      <c r="P40" s="25">
        <v>23</v>
      </c>
      <c r="Q40" s="19">
        <f t="shared" si="11"/>
        <v>4.42957</v>
      </c>
      <c r="R40" s="19">
        <f t="shared" si="8"/>
        <v>0</v>
      </c>
      <c r="S40" s="14"/>
      <c r="T40" s="17">
        <v>128.5</v>
      </c>
      <c r="U40" s="19">
        <f t="shared" si="12"/>
        <v>10.304286499999998</v>
      </c>
      <c r="V40" s="19">
        <f t="shared" si="9"/>
        <v>7.4</v>
      </c>
      <c r="W40" s="14"/>
      <c r="X40" s="17">
        <v>85.5</v>
      </c>
      <c r="Y40" s="19">
        <f t="shared" si="13"/>
        <v>6.8561594999999995</v>
      </c>
      <c r="Z40" s="20">
        <f t="shared" si="10"/>
        <v>1</v>
      </c>
    </row>
    <row r="41" spans="2:26" x14ac:dyDescent="0.3">
      <c r="B41">
        <f t="shared" si="3"/>
        <v>178</v>
      </c>
      <c r="C41" s="3">
        <f t="shared" si="15"/>
        <v>11.60000000000003</v>
      </c>
      <c r="E41" s="5">
        <f t="shared" si="16"/>
        <v>7.1479999999999979</v>
      </c>
      <c r="F41" s="3">
        <f t="shared" si="5"/>
        <v>2</v>
      </c>
      <c r="G41" s="3"/>
      <c r="H41" s="2">
        <v>8.26</v>
      </c>
      <c r="I41" s="3">
        <f t="shared" si="14"/>
        <v>3.5</v>
      </c>
      <c r="K41" s="2">
        <v>9.1359999999999992</v>
      </c>
      <c r="L41" s="3">
        <f t="shared" si="6"/>
        <v>5.6</v>
      </c>
      <c r="N41" s="2">
        <v>10.125999999999999</v>
      </c>
      <c r="O41" s="3">
        <f t="shared" si="7"/>
        <v>9</v>
      </c>
      <c r="P41" s="25">
        <v>20</v>
      </c>
      <c r="Q41" s="19">
        <f t="shared" si="11"/>
        <v>3.8518000000000003</v>
      </c>
      <c r="R41" s="19">
        <f t="shared" si="8"/>
        <v>0</v>
      </c>
      <c r="S41" s="14"/>
      <c r="T41" s="17">
        <v>119.5</v>
      </c>
      <c r="U41" s="19">
        <f t="shared" si="12"/>
        <v>9.5825854999999986</v>
      </c>
      <c r="V41" s="19">
        <f t="shared" si="9"/>
        <v>7.4</v>
      </c>
      <c r="W41" s="14"/>
      <c r="X41" s="17">
        <v>78</v>
      </c>
      <c r="Y41" s="19">
        <f t="shared" si="13"/>
        <v>6.2547419999999994</v>
      </c>
      <c r="Z41" s="20">
        <f t="shared" si="10"/>
        <v>1</v>
      </c>
    </row>
    <row r="42" spans="2:26" x14ac:dyDescent="0.3">
      <c r="B42">
        <f t="shared" si="3"/>
        <v>180</v>
      </c>
      <c r="C42" s="3">
        <f t="shared" si="15"/>
        <v>10.400000000000031</v>
      </c>
      <c r="E42" s="5">
        <f t="shared" si="16"/>
        <v>6.5419999999999989</v>
      </c>
      <c r="F42" s="3">
        <f t="shared" si="5"/>
        <v>2</v>
      </c>
      <c r="G42" s="3"/>
      <c r="H42" s="2">
        <v>7.5720000000000001</v>
      </c>
      <c r="I42" s="3">
        <f t="shared" si="14"/>
        <v>3.5</v>
      </c>
      <c r="K42" s="2">
        <v>8.4149999999999991</v>
      </c>
      <c r="L42" s="3">
        <f t="shared" si="6"/>
        <v>5.6</v>
      </c>
      <c r="N42" s="2">
        <v>9.3770000000000007</v>
      </c>
      <c r="O42" s="3">
        <f t="shared" si="7"/>
        <v>9</v>
      </c>
      <c r="P42" s="25">
        <v>17</v>
      </c>
      <c r="Q42" s="19">
        <f t="shared" si="11"/>
        <v>3.2740300000000002</v>
      </c>
      <c r="R42" s="19">
        <f t="shared" si="8"/>
        <v>0</v>
      </c>
      <c r="S42" s="14"/>
      <c r="T42" s="17">
        <v>110.5</v>
      </c>
      <c r="U42" s="19">
        <f t="shared" si="12"/>
        <v>8.8608845000000009</v>
      </c>
      <c r="V42" s="19">
        <f t="shared" si="9"/>
        <v>7.4</v>
      </c>
      <c r="W42" s="14"/>
      <c r="X42" s="17">
        <v>70.5</v>
      </c>
      <c r="Y42" s="19">
        <f t="shared" si="13"/>
        <v>5.6533245000000001</v>
      </c>
      <c r="Z42" s="20">
        <f t="shared" si="10"/>
        <v>1</v>
      </c>
    </row>
    <row r="43" spans="2:26" x14ac:dyDescent="0.3">
      <c r="B43">
        <f t="shared" si="3"/>
        <v>182</v>
      </c>
      <c r="C43" s="3">
        <f t="shared" si="15"/>
        <v>9.2000000000000313</v>
      </c>
      <c r="E43" s="5">
        <f t="shared" si="16"/>
        <v>5.9359999999999991</v>
      </c>
      <c r="F43" s="3">
        <f t="shared" si="5"/>
        <v>2</v>
      </c>
      <c r="G43" s="3"/>
      <c r="H43" s="2">
        <v>6.9009999999999998</v>
      </c>
      <c r="I43" s="3">
        <f t="shared" si="14"/>
        <v>3.5</v>
      </c>
      <c r="K43" s="2">
        <v>7.6790000000000003</v>
      </c>
      <c r="L43" s="3">
        <f t="shared" si="6"/>
        <v>5.6</v>
      </c>
      <c r="N43" s="2">
        <v>8.5990000000000002</v>
      </c>
      <c r="O43" s="3">
        <f t="shared" si="7"/>
        <v>9</v>
      </c>
      <c r="P43" s="25">
        <v>14.5</v>
      </c>
      <c r="Q43" s="19">
        <f t="shared" si="11"/>
        <v>2.7925549999999997</v>
      </c>
      <c r="R43" s="19">
        <f t="shared" si="8"/>
        <v>0</v>
      </c>
      <c r="S43" s="14"/>
      <c r="T43" s="17">
        <v>101.3</v>
      </c>
      <c r="U43" s="19">
        <f t="shared" si="12"/>
        <v>8.1231456999999985</v>
      </c>
      <c r="V43" s="19">
        <f t="shared" si="9"/>
        <v>7.4</v>
      </c>
      <c r="W43" s="14"/>
      <c r="X43" s="17">
        <v>63.5</v>
      </c>
      <c r="Y43" s="19">
        <f t="shared" si="13"/>
        <v>5.0920014999999994</v>
      </c>
      <c r="Z43" s="20">
        <f t="shared" si="10"/>
        <v>1</v>
      </c>
    </row>
    <row r="44" spans="2:26" x14ac:dyDescent="0.3">
      <c r="B44">
        <f t="shared" si="3"/>
        <v>184</v>
      </c>
      <c r="C44" s="3">
        <f t="shared" si="15"/>
        <v>8.000000000000032</v>
      </c>
      <c r="E44" s="2">
        <v>5.33</v>
      </c>
      <c r="F44" s="3">
        <f t="shared" si="5"/>
        <v>2</v>
      </c>
      <c r="G44" s="3"/>
      <c r="H44" s="2">
        <v>6.2130000000000001</v>
      </c>
      <c r="I44" s="3">
        <f t="shared" si="14"/>
        <v>3.5</v>
      </c>
      <c r="K44" s="2">
        <v>6.93</v>
      </c>
      <c r="L44" s="3">
        <f t="shared" si="6"/>
        <v>5.6</v>
      </c>
      <c r="N44" s="2">
        <v>7.8209999999999997</v>
      </c>
      <c r="O44" s="3">
        <f t="shared" si="7"/>
        <v>9</v>
      </c>
      <c r="P44" s="25">
        <v>12</v>
      </c>
      <c r="Q44" s="19">
        <f t="shared" si="11"/>
        <v>2.31108</v>
      </c>
      <c r="R44" s="19">
        <f t="shared" si="8"/>
        <v>0</v>
      </c>
      <c r="S44" s="14"/>
      <c r="T44" s="17">
        <v>91.8</v>
      </c>
      <c r="U44" s="19">
        <f t="shared" si="12"/>
        <v>7.3613501999999986</v>
      </c>
      <c r="V44" s="19">
        <f t="shared" si="9"/>
        <v>7.4</v>
      </c>
      <c r="W44" s="14"/>
      <c r="X44" s="17">
        <v>55.5</v>
      </c>
      <c r="Y44" s="19">
        <f t="shared" si="13"/>
        <v>4.4504894999999998</v>
      </c>
      <c r="Z44" s="20">
        <f t="shared" si="10"/>
        <v>1</v>
      </c>
    </row>
    <row r="45" spans="2:26" x14ac:dyDescent="0.3">
      <c r="B45">
        <f t="shared" si="3"/>
        <v>186</v>
      </c>
      <c r="C45" s="3">
        <f t="shared" si="15"/>
        <v>6.8000000000000327</v>
      </c>
      <c r="E45" s="2">
        <v>4.7300000000000004</v>
      </c>
      <c r="F45" s="3">
        <f t="shared" si="5"/>
        <v>2</v>
      </c>
      <c r="G45" s="3"/>
      <c r="H45" s="2">
        <v>5.4720000000000004</v>
      </c>
      <c r="I45" s="3">
        <f t="shared" si="14"/>
        <v>3.5</v>
      </c>
      <c r="K45" s="2">
        <v>6.18</v>
      </c>
      <c r="L45" s="3">
        <f t="shared" si="6"/>
        <v>5.6</v>
      </c>
      <c r="N45" s="2">
        <v>7.0010000000000003</v>
      </c>
      <c r="O45" s="3">
        <f t="shared" si="7"/>
        <v>9</v>
      </c>
      <c r="P45" s="25">
        <v>9</v>
      </c>
      <c r="Q45" s="19">
        <f t="shared" si="11"/>
        <v>1.7333099999999999</v>
      </c>
      <c r="R45" s="19">
        <f t="shared" si="8"/>
        <v>0</v>
      </c>
      <c r="S45" s="14"/>
      <c r="T45" s="17">
        <v>82</v>
      </c>
      <c r="U45" s="19">
        <f t="shared" si="12"/>
        <v>6.5754979999999996</v>
      </c>
      <c r="V45" s="19">
        <f t="shared" si="9"/>
        <v>7.4</v>
      </c>
      <c r="W45" s="14"/>
      <c r="X45" s="17">
        <v>48.5</v>
      </c>
      <c r="Y45" s="19">
        <f t="shared" si="13"/>
        <v>3.8891665</v>
      </c>
      <c r="Z45" s="20">
        <f t="shared" si="10"/>
        <v>1</v>
      </c>
    </row>
    <row r="46" spans="2:26" x14ac:dyDescent="0.3">
      <c r="B46">
        <f t="shared" si="3"/>
        <v>188</v>
      </c>
      <c r="C46" s="3">
        <f t="shared" si="15"/>
        <v>5.6000000000000334</v>
      </c>
      <c r="E46" s="2">
        <v>4.0069999999999997</v>
      </c>
      <c r="F46" s="3">
        <f t="shared" si="5"/>
        <v>2</v>
      </c>
      <c r="G46" s="3"/>
      <c r="H46" s="2">
        <v>4.8010000000000002</v>
      </c>
      <c r="I46" s="3">
        <f t="shared" si="14"/>
        <v>3.5</v>
      </c>
      <c r="K46" s="2">
        <v>5.431</v>
      </c>
      <c r="L46" s="3">
        <f t="shared" si="6"/>
        <v>5.6</v>
      </c>
      <c r="N46" s="2">
        <v>6.194</v>
      </c>
      <c r="O46" s="3">
        <f t="shared" si="7"/>
        <v>9</v>
      </c>
      <c r="P46" s="25">
        <v>6</v>
      </c>
      <c r="Q46" s="19">
        <f t="shared" si="11"/>
        <v>1.15554</v>
      </c>
      <c r="R46" s="19">
        <f t="shared" si="8"/>
        <v>0</v>
      </c>
      <c r="S46" s="14"/>
      <c r="T46" s="17">
        <v>72</v>
      </c>
      <c r="U46" s="19">
        <f t="shared" si="12"/>
        <v>5.7736079999999994</v>
      </c>
      <c r="V46" s="19">
        <f t="shared" si="9"/>
        <v>7.4</v>
      </c>
      <c r="W46" s="14"/>
      <c r="X46" s="17">
        <v>41.5</v>
      </c>
      <c r="Y46" s="19">
        <f t="shared" si="13"/>
        <v>3.3278434999999993</v>
      </c>
      <c r="Z46" s="20">
        <f t="shared" si="10"/>
        <v>1</v>
      </c>
    </row>
    <row r="47" spans="2:26" x14ac:dyDescent="0.3">
      <c r="B47">
        <f t="shared" si="3"/>
        <v>190</v>
      </c>
      <c r="C47" s="3">
        <f t="shared" si="15"/>
        <v>4.4000000000000341</v>
      </c>
      <c r="E47" s="2">
        <v>3.3180000000000001</v>
      </c>
      <c r="F47" s="3">
        <f t="shared" si="5"/>
        <v>2</v>
      </c>
      <c r="G47" s="3"/>
      <c r="H47" s="2">
        <v>4.0419999999999998</v>
      </c>
      <c r="I47" s="3">
        <f t="shared" si="14"/>
        <v>3.5</v>
      </c>
      <c r="K47" s="2">
        <v>4.6390000000000002</v>
      </c>
      <c r="L47" s="3">
        <f t="shared" si="6"/>
        <v>5.6</v>
      </c>
      <c r="N47" s="2">
        <v>5.3460000000000001</v>
      </c>
      <c r="O47" s="3">
        <f t="shared" si="7"/>
        <v>9</v>
      </c>
      <c r="P47" s="25">
        <v>3</v>
      </c>
      <c r="Q47" s="19">
        <f t="shared" si="11"/>
        <v>0.57777000000000001</v>
      </c>
      <c r="R47" s="19">
        <f t="shared" si="8"/>
        <v>0</v>
      </c>
      <c r="S47" s="14"/>
      <c r="T47" s="17">
        <v>62</v>
      </c>
      <c r="U47" s="19">
        <f t="shared" si="12"/>
        <v>4.9717180000000001</v>
      </c>
      <c r="V47" s="19">
        <f t="shared" si="9"/>
        <v>7.4</v>
      </c>
      <c r="W47" s="14"/>
      <c r="X47" s="17">
        <v>33.5</v>
      </c>
      <c r="Y47" s="19">
        <f t="shared" si="13"/>
        <v>2.6863314999999997</v>
      </c>
      <c r="Z47" s="20">
        <f t="shared" si="10"/>
        <v>1</v>
      </c>
    </row>
    <row r="48" spans="2:26" x14ac:dyDescent="0.3">
      <c r="B48">
        <f t="shared" si="3"/>
        <v>192</v>
      </c>
      <c r="C48" s="3">
        <f t="shared" si="15"/>
        <v>3.2000000000000339</v>
      </c>
      <c r="E48" s="2">
        <v>2.6120000000000001</v>
      </c>
      <c r="F48" s="3">
        <f t="shared" si="5"/>
        <v>2</v>
      </c>
      <c r="G48" s="3"/>
      <c r="H48" s="2">
        <v>3.2480000000000002</v>
      </c>
      <c r="I48" s="3">
        <f t="shared" si="14"/>
        <v>3.5</v>
      </c>
      <c r="K48" s="2">
        <v>3.847</v>
      </c>
      <c r="L48" s="3">
        <f t="shared" si="6"/>
        <v>5.6</v>
      </c>
      <c r="N48" s="2">
        <v>4.4969999999999999</v>
      </c>
      <c r="O48" s="3">
        <f t="shared" si="7"/>
        <v>9</v>
      </c>
      <c r="P48" s="25">
        <v>0.5</v>
      </c>
      <c r="Q48" s="19">
        <f t="shared" si="11"/>
        <v>9.6295000000000006E-2</v>
      </c>
      <c r="R48" s="19">
        <f t="shared" si="8"/>
        <v>0</v>
      </c>
      <c r="S48" s="14"/>
      <c r="T48" s="17">
        <v>52</v>
      </c>
      <c r="U48" s="19">
        <f t="shared" si="12"/>
        <v>4.1698279999999999</v>
      </c>
      <c r="V48" s="19">
        <f t="shared" si="9"/>
        <v>7.4</v>
      </c>
      <c r="W48" s="14"/>
      <c r="X48" s="17">
        <v>26.5</v>
      </c>
      <c r="Y48" s="19">
        <f t="shared" si="13"/>
        <v>2.1250084999999999</v>
      </c>
      <c r="Z48" s="20">
        <f t="shared" si="10"/>
        <v>1</v>
      </c>
    </row>
    <row r="49" spans="2:26" x14ac:dyDescent="0.3">
      <c r="B49">
        <f t="shared" si="3"/>
        <v>194</v>
      </c>
      <c r="C49" s="3">
        <f t="shared" si="15"/>
        <v>2.0000000000000338</v>
      </c>
      <c r="E49" s="2">
        <v>1.9059999999999999</v>
      </c>
      <c r="F49" s="3">
        <f t="shared" si="5"/>
        <v>2</v>
      </c>
      <c r="G49" s="3"/>
      <c r="H49" s="2">
        <v>2.4710000000000001</v>
      </c>
      <c r="I49" s="3">
        <f t="shared" si="14"/>
        <v>3.5</v>
      </c>
      <c r="K49" s="2">
        <v>2.899</v>
      </c>
      <c r="L49" s="3">
        <f t="shared" si="6"/>
        <v>5.6</v>
      </c>
      <c r="N49" s="2">
        <v>3.5070000000000001</v>
      </c>
      <c r="O49" s="3">
        <f t="shared" si="7"/>
        <v>9</v>
      </c>
      <c r="P49" s="25">
        <v>0</v>
      </c>
      <c r="Q49" s="19">
        <f t="shared" si="11"/>
        <v>0</v>
      </c>
      <c r="R49" s="19">
        <f t="shared" si="8"/>
        <v>0</v>
      </c>
      <c r="S49" s="14"/>
      <c r="T49" s="17">
        <v>40</v>
      </c>
      <c r="U49" s="19">
        <f t="shared" si="12"/>
        <v>3.2075599999999995</v>
      </c>
      <c r="V49" s="19">
        <f t="shared" si="9"/>
        <v>7.4</v>
      </c>
      <c r="W49" s="14"/>
      <c r="X49" s="17">
        <v>17</v>
      </c>
      <c r="Y49" s="19">
        <f t="shared" si="13"/>
        <v>1.363213</v>
      </c>
      <c r="Z49" s="20">
        <f t="shared" si="10"/>
        <v>1</v>
      </c>
    </row>
    <row r="50" spans="2:26" x14ac:dyDescent="0.3">
      <c r="B50">
        <f t="shared" si="3"/>
        <v>196</v>
      </c>
      <c r="C50" s="3">
        <f t="shared" si="15"/>
        <v>0.80000000000003368</v>
      </c>
      <c r="E50" s="2">
        <v>1.165</v>
      </c>
      <c r="F50" s="3">
        <f t="shared" si="5"/>
        <v>2</v>
      </c>
      <c r="G50" s="3"/>
      <c r="H50" s="2">
        <v>1.571</v>
      </c>
      <c r="I50" s="3">
        <f t="shared" si="14"/>
        <v>3.5</v>
      </c>
      <c r="K50" s="2">
        <v>1.81</v>
      </c>
      <c r="L50" s="3">
        <f t="shared" si="6"/>
        <v>5.6</v>
      </c>
      <c r="N50" s="2">
        <v>2.206</v>
      </c>
      <c r="O50" s="3">
        <f t="shared" si="7"/>
        <v>9</v>
      </c>
      <c r="P50" s="25">
        <v>0</v>
      </c>
      <c r="Q50" s="19">
        <f t="shared" si="11"/>
        <v>0</v>
      </c>
      <c r="R50" s="19">
        <f t="shared" si="8"/>
        <v>0</v>
      </c>
      <c r="S50" s="14"/>
      <c r="T50" s="17">
        <v>25.5</v>
      </c>
      <c r="U50" s="19">
        <f t="shared" si="12"/>
        <v>2.0448195</v>
      </c>
      <c r="V50" s="19">
        <f t="shared" si="9"/>
        <v>7.4</v>
      </c>
      <c r="W50" s="14"/>
      <c r="X50" s="17">
        <v>4.5</v>
      </c>
      <c r="Y50" s="19">
        <f t="shared" si="13"/>
        <v>0.36085049999999996</v>
      </c>
      <c r="Z50" s="20">
        <f t="shared" si="10"/>
        <v>1</v>
      </c>
    </row>
    <row r="51" spans="2:26" x14ac:dyDescent="0.3">
      <c r="B51">
        <f t="shared" si="3"/>
        <v>198</v>
      </c>
      <c r="C51" s="3">
        <f t="shared" si="15"/>
        <v>-0.39999999999996627</v>
      </c>
      <c r="E51" s="2">
        <v>0</v>
      </c>
      <c r="F51" s="3">
        <f t="shared" si="5"/>
        <v>2</v>
      </c>
      <c r="G51" s="3"/>
      <c r="H51" s="2">
        <v>0</v>
      </c>
      <c r="I51" s="3">
        <f t="shared" si="14"/>
        <v>3.5</v>
      </c>
      <c r="K51" s="2">
        <v>0</v>
      </c>
      <c r="L51" s="3">
        <f t="shared" si="6"/>
        <v>5.6</v>
      </c>
      <c r="N51" s="2">
        <v>0</v>
      </c>
      <c r="O51" s="3">
        <f t="shared" si="7"/>
        <v>9</v>
      </c>
      <c r="P51" s="26">
        <v>0</v>
      </c>
      <c r="Q51" s="21">
        <f t="shared" si="11"/>
        <v>0</v>
      </c>
      <c r="R51" s="21">
        <f t="shared" si="8"/>
        <v>0</v>
      </c>
      <c r="S51" s="22"/>
      <c r="T51" s="23">
        <v>0</v>
      </c>
      <c r="U51" s="21">
        <f t="shared" si="12"/>
        <v>0</v>
      </c>
      <c r="V51" s="21">
        <f t="shared" si="9"/>
        <v>7.4</v>
      </c>
      <c r="W51" s="22"/>
      <c r="X51" s="23">
        <v>0</v>
      </c>
      <c r="Y51" s="21">
        <f t="shared" si="13"/>
        <v>0</v>
      </c>
      <c r="Z51" s="24">
        <f t="shared" si="10"/>
        <v>1</v>
      </c>
    </row>
    <row r="52" spans="2:26" x14ac:dyDescent="0.3">
      <c r="D52" s="41" t="s">
        <v>25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</row>
    <row r="53" spans="2:26" x14ac:dyDescent="0.3">
      <c r="E53" t="s">
        <v>16</v>
      </c>
      <c r="H53" t="s">
        <v>17</v>
      </c>
      <c r="K53" t="s">
        <v>18</v>
      </c>
      <c r="N53" t="s">
        <v>19</v>
      </c>
      <c r="P53" s="9"/>
      <c r="Q53" s="10" t="s">
        <v>21</v>
      </c>
      <c r="R53" s="10"/>
      <c r="S53" s="10"/>
      <c r="T53" s="10" t="s">
        <v>23</v>
      </c>
      <c r="U53" s="10"/>
      <c r="V53" s="10"/>
      <c r="W53" s="10"/>
      <c r="X53" s="10" t="s">
        <v>24</v>
      </c>
      <c r="Y53" s="10"/>
      <c r="Z53" s="11"/>
    </row>
    <row r="54" spans="2:26" x14ac:dyDescent="0.3">
      <c r="B54" t="s">
        <v>6</v>
      </c>
      <c r="C54" t="s">
        <v>20</v>
      </c>
      <c r="D54" s="12" t="s">
        <v>22</v>
      </c>
      <c r="E54" s="13">
        <v>192.54</v>
      </c>
      <c r="F54" s="14"/>
      <c r="G54" s="12" t="s">
        <v>22</v>
      </c>
      <c r="H54" s="13">
        <v>192.54</v>
      </c>
      <c r="I54" s="14"/>
      <c r="J54" s="12" t="s">
        <v>22</v>
      </c>
      <c r="K54" s="13">
        <v>192.54</v>
      </c>
      <c r="L54" s="14"/>
      <c r="M54" s="12" t="s">
        <v>22</v>
      </c>
      <c r="N54" s="13">
        <v>192.54</v>
      </c>
      <c r="O54" s="14"/>
      <c r="P54" s="12" t="s">
        <v>22</v>
      </c>
      <c r="Q54" s="13">
        <v>192.54</v>
      </c>
      <c r="R54" s="14"/>
      <c r="S54" s="14"/>
      <c r="T54" s="14" t="s">
        <v>22</v>
      </c>
      <c r="U54" s="13">
        <v>80.188999999999993</v>
      </c>
      <c r="V54" s="14"/>
      <c r="W54" s="14"/>
      <c r="X54" s="12" t="s">
        <v>22</v>
      </c>
      <c r="Y54" s="13">
        <v>192.54</v>
      </c>
      <c r="Z54" s="15"/>
    </row>
    <row r="55" spans="2:26" x14ac:dyDescent="0.3">
      <c r="B55" s="1">
        <v>48</v>
      </c>
      <c r="C55" s="3">
        <f>$C$3-($C$7*(B55-33)+19.8)</f>
        <v>111.8</v>
      </c>
      <c r="E55" s="2">
        <v>18.399999999999999</v>
      </c>
      <c r="F55" s="16">
        <v>2</v>
      </c>
      <c r="H55" s="2">
        <v>18.399999999999999</v>
      </c>
      <c r="I55" s="16">
        <v>3.5</v>
      </c>
      <c r="K55" s="2">
        <v>18.399999999999999</v>
      </c>
      <c r="L55" s="16">
        <v>5.6</v>
      </c>
      <c r="N55" s="2">
        <v>18.399999999999999</v>
      </c>
      <c r="O55" s="16">
        <v>9</v>
      </c>
      <c r="P55" s="25">
        <v>81.5</v>
      </c>
      <c r="Q55" s="19">
        <f>P55*Q$54/1000</f>
        <v>15.69201</v>
      </c>
      <c r="R55" s="16">
        <v>0</v>
      </c>
      <c r="S55" s="14"/>
      <c r="T55" s="17"/>
      <c r="U55" s="16">
        <v>18.399999999999999</v>
      </c>
      <c r="V55" s="16">
        <v>7.4</v>
      </c>
      <c r="W55" s="14"/>
      <c r="X55" s="25">
        <v>93</v>
      </c>
      <c r="Y55" s="19">
        <f>X55*Y$54/1000</f>
        <v>17.906219999999998</v>
      </c>
      <c r="Z55" s="18">
        <v>1</v>
      </c>
    </row>
    <row r="56" spans="2:26" x14ac:dyDescent="0.3">
      <c r="B56">
        <f>B55-2</f>
        <v>46</v>
      </c>
      <c r="C56" s="3">
        <f t="shared" ref="C56:C62" si="17">C55+$C$7+$C$7</f>
        <v>113.39999999999999</v>
      </c>
      <c r="D56" s="25">
        <v>95</v>
      </c>
      <c r="E56" s="19">
        <f t="shared" ref="E56:E70" si="18">D56*E$54/1000</f>
        <v>18.2913</v>
      </c>
      <c r="F56" s="19">
        <f>F55</f>
        <v>2</v>
      </c>
      <c r="H56" s="2">
        <v>18.399999999999999</v>
      </c>
      <c r="I56" s="19">
        <f>I55</f>
        <v>3.5</v>
      </c>
      <c r="K56" s="2">
        <v>18.399999999999999</v>
      </c>
      <c r="L56" s="19">
        <f>L55</f>
        <v>5.6</v>
      </c>
      <c r="N56" s="2">
        <v>18.399999999999999</v>
      </c>
      <c r="O56" s="19">
        <f>O55</f>
        <v>9</v>
      </c>
      <c r="P56" s="25">
        <v>77</v>
      </c>
      <c r="Q56" s="19">
        <f t="shared" ref="Q56:Q83" si="19">P56*Q$54/1000</f>
        <v>14.82558</v>
      </c>
      <c r="R56" s="19">
        <f>R55</f>
        <v>0</v>
      </c>
      <c r="S56" s="14"/>
      <c r="T56" s="17"/>
      <c r="U56" s="16">
        <v>18.399999999999999</v>
      </c>
      <c r="V56" s="19">
        <f>V55</f>
        <v>7.4</v>
      </c>
      <c r="W56" s="14"/>
      <c r="X56" s="17">
        <v>92</v>
      </c>
      <c r="Y56" s="19">
        <f t="shared" ref="Y56:Y65" si="20">X56*Y$54/1000</f>
        <v>17.71368</v>
      </c>
      <c r="Z56" s="20">
        <f>Z55</f>
        <v>1</v>
      </c>
    </row>
    <row r="57" spans="2:26" x14ac:dyDescent="0.3">
      <c r="B57">
        <f t="shared" ref="B57:B82" si="21">B56-2</f>
        <v>44</v>
      </c>
      <c r="C57" s="3">
        <f t="shared" si="17"/>
        <v>114.99999999999999</v>
      </c>
      <c r="D57" s="25">
        <v>94.5</v>
      </c>
      <c r="E57" s="19">
        <f t="shared" si="18"/>
        <v>18.195029999999999</v>
      </c>
      <c r="F57" s="19">
        <f t="shared" ref="F57:F83" si="22">F56</f>
        <v>2</v>
      </c>
      <c r="H57" s="2">
        <v>18.399999999999999</v>
      </c>
      <c r="I57" s="19">
        <f t="shared" ref="I57:I83" si="23">I56</f>
        <v>3.5</v>
      </c>
      <c r="K57" s="2">
        <v>18.399999999999999</v>
      </c>
      <c r="L57" s="19">
        <f t="shared" ref="L57:L83" si="24">L56</f>
        <v>5.6</v>
      </c>
      <c r="N57" s="2">
        <v>18.399999999999999</v>
      </c>
      <c r="O57" s="19">
        <f t="shared" ref="O57:O83" si="25">O56</f>
        <v>9</v>
      </c>
      <c r="P57" s="25">
        <v>68.5</v>
      </c>
      <c r="Q57" s="19">
        <f t="shared" si="19"/>
        <v>13.18899</v>
      </c>
      <c r="R57" s="19">
        <f t="shared" ref="R57:R83" si="26">R56</f>
        <v>0</v>
      </c>
      <c r="S57" s="14"/>
      <c r="T57" s="17"/>
      <c r="U57" s="16">
        <v>18.399999999999999</v>
      </c>
      <c r="V57" s="19">
        <f t="shared" ref="V57:V83" si="27">V56</f>
        <v>7.4</v>
      </c>
      <c r="W57" s="14"/>
      <c r="X57" s="17">
        <v>90.5</v>
      </c>
      <c r="Y57" s="19">
        <f t="shared" si="20"/>
        <v>17.424869999999999</v>
      </c>
      <c r="Z57" s="20">
        <f t="shared" ref="Z57:Z83" si="28">Z56</f>
        <v>1</v>
      </c>
    </row>
    <row r="58" spans="2:26" x14ac:dyDescent="0.3">
      <c r="B58">
        <f t="shared" si="21"/>
        <v>42</v>
      </c>
      <c r="C58" s="3">
        <f t="shared" si="17"/>
        <v>116.59999999999998</v>
      </c>
      <c r="D58" s="25">
        <v>94</v>
      </c>
      <c r="E58" s="19">
        <f t="shared" si="18"/>
        <v>18.098759999999999</v>
      </c>
      <c r="F58" s="19">
        <f t="shared" si="22"/>
        <v>2</v>
      </c>
      <c r="H58" s="2">
        <v>18.399999999999999</v>
      </c>
      <c r="I58" s="19">
        <f t="shared" si="23"/>
        <v>3.5</v>
      </c>
      <c r="K58" s="2">
        <v>18.399999999999999</v>
      </c>
      <c r="L58" s="19">
        <f t="shared" si="24"/>
        <v>5.6</v>
      </c>
      <c r="N58" s="2">
        <v>18.399999999999999</v>
      </c>
      <c r="O58" s="19">
        <f t="shared" si="25"/>
        <v>9</v>
      </c>
      <c r="P58" s="25">
        <v>55</v>
      </c>
      <c r="Q58" s="19">
        <f t="shared" si="19"/>
        <v>10.589699999999999</v>
      </c>
      <c r="R58" s="19">
        <f t="shared" si="26"/>
        <v>0</v>
      </c>
      <c r="S58" s="14"/>
      <c r="T58" s="17"/>
      <c r="U58" s="16">
        <v>18.399999999999999</v>
      </c>
      <c r="V58" s="19">
        <f t="shared" si="27"/>
        <v>7.4</v>
      </c>
      <c r="W58" s="14"/>
      <c r="X58" s="17">
        <v>89.5</v>
      </c>
      <c r="Y58" s="19">
        <f t="shared" si="20"/>
        <v>17.232329999999997</v>
      </c>
      <c r="Z58" s="20">
        <f t="shared" si="28"/>
        <v>1</v>
      </c>
    </row>
    <row r="59" spans="2:26" x14ac:dyDescent="0.3">
      <c r="B59">
        <f t="shared" si="21"/>
        <v>40</v>
      </c>
      <c r="C59" s="3">
        <f t="shared" si="17"/>
        <v>118.19999999999997</v>
      </c>
      <c r="D59" s="25">
        <v>93</v>
      </c>
      <c r="E59" s="19">
        <f t="shared" si="18"/>
        <v>17.906219999999998</v>
      </c>
      <c r="F59" s="19">
        <f t="shared" si="22"/>
        <v>2</v>
      </c>
      <c r="H59" s="2">
        <v>18.399999999999999</v>
      </c>
      <c r="I59" s="19">
        <f t="shared" si="23"/>
        <v>3.5</v>
      </c>
      <c r="K59" s="2">
        <v>18.399999999999999</v>
      </c>
      <c r="L59" s="19">
        <f t="shared" si="24"/>
        <v>5.6</v>
      </c>
      <c r="N59" s="2">
        <v>18.399999999999999</v>
      </c>
      <c r="O59" s="19">
        <f t="shared" si="25"/>
        <v>9</v>
      </c>
      <c r="P59" s="25"/>
      <c r="Q59" s="16">
        <v>3</v>
      </c>
      <c r="R59" s="19">
        <f t="shared" si="26"/>
        <v>0</v>
      </c>
      <c r="S59" s="14"/>
      <c r="T59" s="17"/>
      <c r="U59" s="16">
        <v>18.399999999999999</v>
      </c>
      <c r="V59" s="19">
        <f t="shared" si="27"/>
        <v>7.4</v>
      </c>
      <c r="W59" s="14"/>
      <c r="X59" s="17">
        <v>88</v>
      </c>
      <c r="Y59" s="19">
        <f t="shared" si="20"/>
        <v>16.943519999999999</v>
      </c>
      <c r="Z59" s="20">
        <f t="shared" si="28"/>
        <v>1</v>
      </c>
    </row>
    <row r="60" spans="2:26" x14ac:dyDescent="0.3">
      <c r="B60">
        <f t="shared" si="21"/>
        <v>38</v>
      </c>
      <c r="C60" s="3">
        <f t="shared" si="17"/>
        <v>119.79999999999997</v>
      </c>
      <c r="D60" s="25">
        <v>92</v>
      </c>
      <c r="E60" s="19">
        <f t="shared" si="18"/>
        <v>17.71368</v>
      </c>
      <c r="F60" s="19">
        <f t="shared" si="22"/>
        <v>2</v>
      </c>
      <c r="H60" s="2">
        <v>18.399999999999999</v>
      </c>
      <c r="I60" s="19">
        <f t="shared" si="23"/>
        <v>3.5</v>
      </c>
      <c r="K60" s="2">
        <v>18.399999999999999</v>
      </c>
      <c r="L60" s="19">
        <f t="shared" si="24"/>
        <v>5.6</v>
      </c>
      <c r="N60" s="2">
        <v>18.399999999999999</v>
      </c>
      <c r="O60" s="19">
        <f t="shared" si="25"/>
        <v>9</v>
      </c>
      <c r="P60" s="25"/>
      <c r="Q60" s="16">
        <v>3</v>
      </c>
      <c r="R60" s="19">
        <f t="shared" si="26"/>
        <v>0</v>
      </c>
      <c r="S60" s="14"/>
      <c r="T60" s="17"/>
      <c r="U60" s="16">
        <v>18.399999999999999</v>
      </c>
      <c r="V60" s="19">
        <f t="shared" si="27"/>
        <v>7.4</v>
      </c>
      <c r="W60" s="14"/>
      <c r="X60" s="17">
        <v>86</v>
      </c>
      <c r="Y60" s="19">
        <f t="shared" si="20"/>
        <v>16.558439999999997</v>
      </c>
      <c r="Z60" s="20">
        <f t="shared" si="28"/>
        <v>1</v>
      </c>
    </row>
    <row r="61" spans="2:26" x14ac:dyDescent="0.3">
      <c r="B61">
        <f t="shared" si="21"/>
        <v>36</v>
      </c>
      <c r="C61" s="3">
        <f t="shared" si="17"/>
        <v>121.39999999999996</v>
      </c>
      <c r="D61" s="25">
        <v>90</v>
      </c>
      <c r="E61" s="19">
        <f t="shared" si="18"/>
        <v>17.328599999999998</v>
      </c>
      <c r="F61" s="19">
        <f t="shared" si="22"/>
        <v>2</v>
      </c>
      <c r="H61" s="2">
        <v>18.399999999999999</v>
      </c>
      <c r="I61" s="19">
        <f t="shared" si="23"/>
        <v>3.5</v>
      </c>
      <c r="K61" s="2">
        <v>18.399999999999999</v>
      </c>
      <c r="L61" s="19">
        <f t="shared" si="24"/>
        <v>5.6</v>
      </c>
      <c r="N61" s="2">
        <v>18.399999999999999</v>
      </c>
      <c r="O61" s="19">
        <f t="shared" si="25"/>
        <v>9</v>
      </c>
      <c r="P61" s="25"/>
      <c r="Q61" s="16">
        <v>3</v>
      </c>
      <c r="R61" s="19">
        <f t="shared" si="26"/>
        <v>0</v>
      </c>
      <c r="S61" s="14"/>
      <c r="T61" s="17"/>
      <c r="U61" s="16">
        <v>18.399999999999999</v>
      </c>
      <c r="V61" s="19">
        <f t="shared" si="27"/>
        <v>7.4</v>
      </c>
      <c r="W61" s="14"/>
      <c r="X61" s="17">
        <v>83</v>
      </c>
      <c r="Y61" s="19">
        <f t="shared" si="20"/>
        <v>15.98082</v>
      </c>
      <c r="Z61" s="20">
        <f t="shared" si="28"/>
        <v>1</v>
      </c>
    </row>
    <row r="62" spans="2:26" x14ac:dyDescent="0.3">
      <c r="B62">
        <f t="shared" si="21"/>
        <v>34</v>
      </c>
      <c r="C62" s="3">
        <f t="shared" si="17"/>
        <v>122.99999999999996</v>
      </c>
      <c r="D62" s="25">
        <v>88.5</v>
      </c>
      <c r="E62" s="19">
        <f t="shared" si="18"/>
        <v>17.03979</v>
      </c>
      <c r="F62" s="19">
        <f t="shared" si="22"/>
        <v>2</v>
      </c>
      <c r="G62" s="25">
        <v>94</v>
      </c>
      <c r="H62" s="19">
        <f t="shared" ref="H62:H83" si="29">G62*H$54/1000</f>
        <v>18.098759999999999</v>
      </c>
      <c r="I62" s="19">
        <f t="shared" si="23"/>
        <v>3.5</v>
      </c>
      <c r="K62" s="2">
        <v>18.399999999999999</v>
      </c>
      <c r="L62" s="19">
        <f t="shared" si="24"/>
        <v>5.6</v>
      </c>
      <c r="N62" s="2">
        <v>18.399999999999999</v>
      </c>
      <c r="O62" s="19">
        <f t="shared" si="25"/>
        <v>9</v>
      </c>
      <c r="P62" s="25"/>
      <c r="Q62" s="16">
        <v>3</v>
      </c>
      <c r="R62" s="19">
        <f t="shared" si="26"/>
        <v>0</v>
      </c>
      <c r="S62" s="14"/>
      <c r="T62" s="17"/>
      <c r="U62" s="16">
        <v>18.399999999999999</v>
      </c>
      <c r="V62" s="19">
        <f t="shared" si="27"/>
        <v>7.4</v>
      </c>
      <c r="W62" s="14"/>
      <c r="X62" s="17">
        <v>78</v>
      </c>
      <c r="Y62" s="19">
        <f t="shared" si="20"/>
        <v>15.01812</v>
      </c>
      <c r="Z62" s="20">
        <f t="shared" si="28"/>
        <v>1</v>
      </c>
    </row>
    <row r="63" spans="2:26" x14ac:dyDescent="0.3">
      <c r="B63">
        <f t="shared" si="21"/>
        <v>32</v>
      </c>
      <c r="C63" s="3">
        <f>C62+$C$7+$C$6</f>
        <v>124.39999999999995</v>
      </c>
      <c r="D63" s="25">
        <v>86.5</v>
      </c>
      <c r="E63" s="19">
        <f t="shared" si="18"/>
        <v>16.654709999999998</v>
      </c>
      <c r="F63" s="19">
        <f t="shared" si="22"/>
        <v>2</v>
      </c>
      <c r="G63" s="25">
        <v>93</v>
      </c>
      <c r="H63" s="19">
        <f t="shared" si="29"/>
        <v>17.906219999999998</v>
      </c>
      <c r="I63" s="19">
        <f t="shared" si="23"/>
        <v>3.5</v>
      </c>
      <c r="K63" s="2">
        <v>18.399999999999999</v>
      </c>
      <c r="L63" s="19">
        <f t="shared" si="24"/>
        <v>5.6</v>
      </c>
      <c r="N63" s="2">
        <v>18.399999999999999</v>
      </c>
      <c r="O63" s="19">
        <f t="shared" si="25"/>
        <v>9</v>
      </c>
      <c r="P63" s="25"/>
      <c r="Q63" s="16">
        <v>3</v>
      </c>
      <c r="R63" s="19">
        <f t="shared" si="26"/>
        <v>0</v>
      </c>
      <c r="S63" s="14"/>
      <c r="T63" s="17"/>
      <c r="U63" s="16">
        <v>18.399999999999999</v>
      </c>
      <c r="V63" s="19">
        <f t="shared" si="27"/>
        <v>7.4</v>
      </c>
      <c r="W63" s="14"/>
      <c r="X63" s="17">
        <v>70</v>
      </c>
      <c r="Y63" s="19">
        <f t="shared" si="20"/>
        <v>13.477799999999998</v>
      </c>
      <c r="Z63" s="20">
        <f t="shared" si="28"/>
        <v>1</v>
      </c>
    </row>
    <row r="64" spans="2:26" x14ac:dyDescent="0.3">
      <c r="B64">
        <f t="shared" si="21"/>
        <v>30</v>
      </c>
      <c r="C64" s="3">
        <f t="shared" ref="C64:C82" si="30">C63+$C$6+$C$6</f>
        <v>125.59999999999994</v>
      </c>
      <c r="D64" s="25">
        <v>84.5</v>
      </c>
      <c r="E64" s="19">
        <f t="shared" si="18"/>
        <v>16.269629999999999</v>
      </c>
      <c r="F64" s="19">
        <f t="shared" si="22"/>
        <v>2</v>
      </c>
      <c r="G64" s="25">
        <v>91.8</v>
      </c>
      <c r="H64" s="19">
        <f t="shared" si="29"/>
        <v>17.675172</v>
      </c>
      <c r="I64" s="19">
        <f t="shared" si="23"/>
        <v>3.5</v>
      </c>
      <c r="K64" s="2">
        <v>18.399999999999999</v>
      </c>
      <c r="L64" s="19">
        <f t="shared" si="24"/>
        <v>5.6</v>
      </c>
      <c r="N64" s="2">
        <v>18.399999999999999</v>
      </c>
      <c r="O64" s="19">
        <f t="shared" si="25"/>
        <v>9</v>
      </c>
      <c r="P64" s="25"/>
      <c r="Q64" s="16">
        <v>3</v>
      </c>
      <c r="R64" s="19">
        <f t="shared" si="26"/>
        <v>0</v>
      </c>
      <c r="S64" s="14"/>
      <c r="T64" s="17"/>
      <c r="U64" s="16">
        <v>18.399999999999999</v>
      </c>
      <c r="V64" s="19">
        <f t="shared" si="27"/>
        <v>7.4</v>
      </c>
      <c r="W64" s="14"/>
      <c r="X64" s="17">
        <v>60</v>
      </c>
      <c r="Y64" s="19">
        <f t="shared" si="20"/>
        <v>11.5524</v>
      </c>
      <c r="Z64" s="20">
        <f t="shared" si="28"/>
        <v>1</v>
      </c>
    </row>
    <row r="65" spans="2:26" x14ac:dyDescent="0.3">
      <c r="B65">
        <f t="shared" si="21"/>
        <v>28</v>
      </c>
      <c r="C65" s="3">
        <f t="shared" si="30"/>
        <v>126.79999999999993</v>
      </c>
      <c r="D65" s="25">
        <v>82</v>
      </c>
      <c r="E65" s="19">
        <f t="shared" si="18"/>
        <v>15.788279999999999</v>
      </c>
      <c r="F65" s="19">
        <f t="shared" si="22"/>
        <v>2</v>
      </c>
      <c r="G65" s="25">
        <v>90.5</v>
      </c>
      <c r="H65" s="19">
        <f t="shared" si="29"/>
        <v>17.424869999999999</v>
      </c>
      <c r="I65" s="19">
        <f t="shared" si="23"/>
        <v>3.5</v>
      </c>
      <c r="K65" s="2">
        <v>18.399999999999999</v>
      </c>
      <c r="L65" s="19">
        <f t="shared" si="24"/>
        <v>5.6</v>
      </c>
      <c r="N65" s="2">
        <v>18.399999999999999</v>
      </c>
      <c r="O65" s="19">
        <f t="shared" si="25"/>
        <v>9</v>
      </c>
      <c r="P65" s="25"/>
      <c r="Q65" s="16">
        <v>3</v>
      </c>
      <c r="R65" s="19">
        <f t="shared" si="26"/>
        <v>0</v>
      </c>
      <c r="S65" s="14"/>
      <c r="T65" s="17"/>
      <c r="U65" s="16">
        <v>18.399999999999999</v>
      </c>
      <c r="V65" s="19">
        <f t="shared" si="27"/>
        <v>7.4</v>
      </c>
      <c r="W65" s="14"/>
      <c r="X65" s="17">
        <v>47</v>
      </c>
      <c r="Y65" s="19">
        <f t="shared" si="20"/>
        <v>9.0493799999999993</v>
      </c>
      <c r="Z65" s="20">
        <f t="shared" si="28"/>
        <v>1</v>
      </c>
    </row>
    <row r="66" spans="2:26" x14ac:dyDescent="0.3">
      <c r="B66">
        <f t="shared" si="21"/>
        <v>26</v>
      </c>
      <c r="C66" s="3">
        <f t="shared" si="30"/>
        <v>127.99999999999991</v>
      </c>
      <c r="D66" s="25">
        <v>78</v>
      </c>
      <c r="E66" s="19">
        <f t="shared" si="18"/>
        <v>15.01812</v>
      </c>
      <c r="F66" s="19">
        <f t="shared" si="22"/>
        <v>2</v>
      </c>
      <c r="G66" s="25">
        <v>89.5</v>
      </c>
      <c r="H66" s="19">
        <f t="shared" si="29"/>
        <v>17.232329999999997</v>
      </c>
      <c r="I66" s="19">
        <f t="shared" si="23"/>
        <v>3.5</v>
      </c>
      <c r="J66" s="25">
        <v>95.5</v>
      </c>
      <c r="K66" s="19">
        <f t="shared" ref="K66:K83" si="31">J66*K$54/1000</f>
        <v>18.38757</v>
      </c>
      <c r="L66" s="19">
        <f t="shared" si="24"/>
        <v>5.6</v>
      </c>
      <c r="N66" s="2">
        <v>18.399999999999999</v>
      </c>
      <c r="O66" s="19">
        <f t="shared" si="25"/>
        <v>9</v>
      </c>
      <c r="P66" s="25"/>
      <c r="Q66" s="16">
        <v>3</v>
      </c>
      <c r="R66" s="19">
        <f t="shared" si="26"/>
        <v>0</v>
      </c>
      <c r="S66" s="14"/>
      <c r="T66" s="17"/>
      <c r="U66" s="16">
        <v>18.399999999999999</v>
      </c>
      <c r="V66" s="19">
        <f t="shared" si="27"/>
        <v>7.4</v>
      </c>
      <c r="W66" s="14"/>
      <c r="X66" s="25"/>
      <c r="Y66" s="16">
        <v>3</v>
      </c>
      <c r="Z66" s="20">
        <f t="shared" si="28"/>
        <v>1</v>
      </c>
    </row>
    <row r="67" spans="2:26" x14ac:dyDescent="0.3">
      <c r="B67">
        <f t="shared" si="21"/>
        <v>24</v>
      </c>
      <c r="C67" s="3">
        <f t="shared" si="30"/>
        <v>129.1999999999999</v>
      </c>
      <c r="D67" s="25">
        <v>73</v>
      </c>
      <c r="E67" s="19">
        <f t="shared" si="18"/>
        <v>14.05542</v>
      </c>
      <c r="F67" s="19">
        <f t="shared" si="22"/>
        <v>2</v>
      </c>
      <c r="G67" s="25">
        <v>88</v>
      </c>
      <c r="H67" s="19">
        <f t="shared" si="29"/>
        <v>16.943519999999999</v>
      </c>
      <c r="I67" s="19">
        <f t="shared" si="23"/>
        <v>3.5</v>
      </c>
      <c r="J67" s="25">
        <v>95</v>
      </c>
      <c r="K67" s="19">
        <f t="shared" si="31"/>
        <v>18.2913</v>
      </c>
      <c r="L67" s="19">
        <f t="shared" si="24"/>
        <v>5.6</v>
      </c>
      <c r="N67" s="2">
        <v>18.399999999999999</v>
      </c>
      <c r="O67" s="19">
        <f t="shared" si="25"/>
        <v>9</v>
      </c>
      <c r="P67" s="25"/>
      <c r="Q67" s="16">
        <v>3</v>
      </c>
      <c r="R67" s="19">
        <f t="shared" si="26"/>
        <v>0</v>
      </c>
      <c r="S67" s="14"/>
      <c r="T67" s="17"/>
      <c r="U67" s="16">
        <v>18.399999999999999</v>
      </c>
      <c r="V67" s="19">
        <f t="shared" si="27"/>
        <v>7.4</v>
      </c>
      <c r="W67" s="14"/>
      <c r="X67" s="25"/>
      <c r="Y67" s="16">
        <v>3</v>
      </c>
      <c r="Z67" s="20">
        <f t="shared" si="28"/>
        <v>1</v>
      </c>
    </row>
    <row r="68" spans="2:26" x14ac:dyDescent="0.3">
      <c r="B68">
        <f t="shared" si="21"/>
        <v>22</v>
      </c>
      <c r="C68" s="3">
        <f t="shared" si="30"/>
        <v>130.39999999999989</v>
      </c>
      <c r="D68" s="25">
        <v>66.5</v>
      </c>
      <c r="E68" s="19">
        <f t="shared" si="18"/>
        <v>12.80391</v>
      </c>
      <c r="F68" s="19">
        <f t="shared" si="22"/>
        <v>2</v>
      </c>
      <c r="G68" s="25">
        <v>86.5</v>
      </c>
      <c r="H68" s="19">
        <f t="shared" si="29"/>
        <v>16.654709999999998</v>
      </c>
      <c r="I68" s="19">
        <f t="shared" si="23"/>
        <v>3.5</v>
      </c>
      <c r="J68" s="25">
        <v>94</v>
      </c>
      <c r="K68" s="19">
        <f t="shared" si="31"/>
        <v>18.098759999999999</v>
      </c>
      <c r="L68" s="19">
        <f t="shared" si="24"/>
        <v>5.6</v>
      </c>
      <c r="N68" s="2">
        <v>18.399999999999999</v>
      </c>
      <c r="O68" s="19">
        <f t="shared" si="25"/>
        <v>9</v>
      </c>
      <c r="P68" s="25"/>
      <c r="Q68" s="16">
        <v>3</v>
      </c>
      <c r="R68" s="19">
        <f t="shared" si="26"/>
        <v>0</v>
      </c>
      <c r="S68" s="14"/>
      <c r="T68" s="17"/>
      <c r="U68" s="16">
        <v>18.399999999999999</v>
      </c>
      <c r="V68" s="19">
        <f t="shared" si="27"/>
        <v>7.4</v>
      </c>
      <c r="W68" s="14"/>
      <c r="X68" s="25"/>
      <c r="Y68" s="16">
        <v>3</v>
      </c>
      <c r="Z68" s="20">
        <f t="shared" si="28"/>
        <v>1</v>
      </c>
    </row>
    <row r="69" spans="2:26" x14ac:dyDescent="0.3">
      <c r="B69">
        <f t="shared" si="21"/>
        <v>20</v>
      </c>
      <c r="C69" s="3">
        <f t="shared" si="30"/>
        <v>131.59999999999988</v>
      </c>
      <c r="D69" s="25">
        <v>57</v>
      </c>
      <c r="E69" s="19">
        <f t="shared" si="18"/>
        <v>10.974779999999999</v>
      </c>
      <c r="F69" s="19">
        <f t="shared" si="22"/>
        <v>2</v>
      </c>
      <c r="G69" s="25">
        <v>84.5</v>
      </c>
      <c r="H69" s="19">
        <f t="shared" si="29"/>
        <v>16.269629999999999</v>
      </c>
      <c r="I69" s="19">
        <f t="shared" si="23"/>
        <v>3.5</v>
      </c>
      <c r="J69" s="25">
        <v>93</v>
      </c>
      <c r="K69" s="19">
        <f t="shared" si="31"/>
        <v>17.906219999999998</v>
      </c>
      <c r="L69" s="19">
        <f t="shared" si="24"/>
        <v>5.6</v>
      </c>
      <c r="N69" s="2">
        <v>18.399999999999999</v>
      </c>
      <c r="O69" s="19">
        <f t="shared" si="25"/>
        <v>9</v>
      </c>
      <c r="P69" s="25"/>
      <c r="Q69" s="16">
        <v>3</v>
      </c>
      <c r="R69" s="19">
        <f t="shared" si="26"/>
        <v>0</v>
      </c>
      <c r="S69" s="14"/>
      <c r="T69" s="17"/>
      <c r="U69" s="16">
        <v>18.399999999999999</v>
      </c>
      <c r="V69" s="19">
        <f t="shared" si="27"/>
        <v>7.4</v>
      </c>
      <c r="W69" s="14"/>
      <c r="X69" s="25"/>
      <c r="Y69" s="16">
        <v>3</v>
      </c>
      <c r="Z69" s="20">
        <f t="shared" si="28"/>
        <v>1</v>
      </c>
    </row>
    <row r="70" spans="2:26" x14ac:dyDescent="0.3">
      <c r="B70">
        <f t="shared" si="21"/>
        <v>18</v>
      </c>
      <c r="C70" s="3">
        <f t="shared" si="30"/>
        <v>132.79999999999987</v>
      </c>
      <c r="D70" s="25">
        <v>42</v>
      </c>
      <c r="E70" s="19">
        <f t="shared" si="18"/>
        <v>8.0866799999999994</v>
      </c>
      <c r="F70" s="19">
        <f t="shared" si="22"/>
        <v>2</v>
      </c>
      <c r="G70" s="25">
        <v>82</v>
      </c>
      <c r="H70" s="19">
        <f t="shared" si="29"/>
        <v>15.788279999999999</v>
      </c>
      <c r="I70" s="19">
        <f t="shared" si="23"/>
        <v>3.5</v>
      </c>
      <c r="J70" s="25">
        <v>92</v>
      </c>
      <c r="K70" s="19">
        <f t="shared" si="31"/>
        <v>17.71368</v>
      </c>
      <c r="L70" s="19">
        <f t="shared" si="24"/>
        <v>5.6</v>
      </c>
      <c r="N70" s="2">
        <v>18.399999999999999</v>
      </c>
      <c r="O70" s="19">
        <f t="shared" si="25"/>
        <v>9</v>
      </c>
      <c r="P70" s="25"/>
      <c r="Q70" s="16">
        <v>3</v>
      </c>
      <c r="R70" s="19">
        <f t="shared" si="26"/>
        <v>0</v>
      </c>
      <c r="S70" s="14"/>
      <c r="T70" s="17">
        <v>228.5</v>
      </c>
      <c r="U70" s="19">
        <f t="shared" ref="U70:U83" si="32">T70*U$15/1000</f>
        <v>18.323186499999998</v>
      </c>
      <c r="V70" s="19">
        <f t="shared" si="27"/>
        <v>7.4</v>
      </c>
      <c r="W70" s="14"/>
      <c r="X70" s="25"/>
      <c r="Y70" s="16">
        <v>3</v>
      </c>
      <c r="Z70" s="20">
        <f t="shared" si="28"/>
        <v>1</v>
      </c>
    </row>
    <row r="71" spans="2:26" x14ac:dyDescent="0.3">
      <c r="B71">
        <f t="shared" si="21"/>
        <v>16</v>
      </c>
      <c r="C71" s="3">
        <f t="shared" si="30"/>
        <v>133.99999999999986</v>
      </c>
      <c r="D71" s="25"/>
      <c r="E71" s="16">
        <v>3</v>
      </c>
      <c r="F71" s="19">
        <f t="shared" si="22"/>
        <v>2</v>
      </c>
      <c r="G71" s="25">
        <v>78.5</v>
      </c>
      <c r="H71" s="19">
        <f t="shared" si="29"/>
        <v>15.11439</v>
      </c>
      <c r="I71" s="19">
        <f t="shared" si="23"/>
        <v>3.5</v>
      </c>
      <c r="J71" s="25">
        <v>90.5</v>
      </c>
      <c r="K71" s="19">
        <f t="shared" si="31"/>
        <v>17.424869999999999</v>
      </c>
      <c r="L71" s="19">
        <f t="shared" si="24"/>
        <v>5.6</v>
      </c>
      <c r="N71" s="2">
        <v>18.399999999999999</v>
      </c>
      <c r="O71" s="19">
        <f t="shared" si="25"/>
        <v>9</v>
      </c>
      <c r="P71" s="25"/>
      <c r="Q71" s="16">
        <v>3</v>
      </c>
      <c r="R71" s="19">
        <f t="shared" si="26"/>
        <v>0</v>
      </c>
      <c r="S71" s="14"/>
      <c r="T71" s="17">
        <v>227</v>
      </c>
      <c r="U71" s="19">
        <f t="shared" si="32"/>
        <v>18.202902999999999</v>
      </c>
      <c r="V71" s="19">
        <f t="shared" si="27"/>
        <v>7.4</v>
      </c>
      <c r="W71" s="14"/>
      <c r="X71" s="25"/>
      <c r="Y71" s="16">
        <v>3</v>
      </c>
      <c r="Z71" s="20">
        <f t="shared" si="28"/>
        <v>1</v>
      </c>
    </row>
    <row r="72" spans="2:26" x14ac:dyDescent="0.3">
      <c r="B72">
        <f t="shared" si="21"/>
        <v>14</v>
      </c>
      <c r="C72" s="3">
        <f t="shared" si="30"/>
        <v>135.19999999999985</v>
      </c>
      <c r="D72" s="25"/>
      <c r="E72" s="16">
        <v>3</v>
      </c>
      <c r="F72" s="19">
        <f t="shared" si="22"/>
        <v>2</v>
      </c>
      <c r="G72" s="25">
        <v>74</v>
      </c>
      <c r="H72" s="19">
        <f t="shared" si="29"/>
        <v>14.247959999999999</v>
      </c>
      <c r="I72" s="19">
        <f t="shared" si="23"/>
        <v>3.5</v>
      </c>
      <c r="J72" s="25">
        <v>89</v>
      </c>
      <c r="K72" s="19">
        <f t="shared" si="31"/>
        <v>17.136059999999997</v>
      </c>
      <c r="L72" s="19">
        <f t="shared" si="24"/>
        <v>5.6</v>
      </c>
      <c r="M72" s="25">
        <v>95.5</v>
      </c>
      <c r="N72" s="19">
        <f t="shared" ref="N72:N83" si="33">M72*N$54/1000</f>
        <v>18.38757</v>
      </c>
      <c r="O72" s="19">
        <f t="shared" si="25"/>
        <v>9</v>
      </c>
      <c r="P72" s="25"/>
      <c r="Q72" s="16">
        <v>3</v>
      </c>
      <c r="R72" s="19">
        <f t="shared" si="26"/>
        <v>0</v>
      </c>
      <c r="S72" s="14"/>
      <c r="T72" s="17">
        <v>225</v>
      </c>
      <c r="U72" s="19">
        <f t="shared" si="32"/>
        <v>18.042524999999998</v>
      </c>
      <c r="V72" s="19">
        <f t="shared" si="27"/>
        <v>7.4</v>
      </c>
      <c r="W72" s="14"/>
      <c r="X72" s="25"/>
      <c r="Y72" s="16">
        <v>3</v>
      </c>
      <c r="Z72" s="20">
        <f t="shared" si="28"/>
        <v>1</v>
      </c>
    </row>
    <row r="73" spans="2:26" x14ac:dyDescent="0.3">
      <c r="B73">
        <f t="shared" si="21"/>
        <v>12</v>
      </c>
      <c r="C73" s="3">
        <f t="shared" si="30"/>
        <v>136.39999999999984</v>
      </c>
      <c r="D73" s="25"/>
      <c r="E73" s="16">
        <v>3</v>
      </c>
      <c r="F73" s="19">
        <f t="shared" si="22"/>
        <v>2</v>
      </c>
      <c r="G73" s="25">
        <v>69</v>
      </c>
      <c r="H73" s="19">
        <f t="shared" si="29"/>
        <v>13.285260000000001</v>
      </c>
      <c r="I73" s="19">
        <f t="shared" si="23"/>
        <v>3.5</v>
      </c>
      <c r="J73" s="25">
        <v>87.5</v>
      </c>
      <c r="K73" s="19">
        <f t="shared" si="31"/>
        <v>16.847249999999999</v>
      </c>
      <c r="L73" s="19">
        <f t="shared" si="24"/>
        <v>5.6</v>
      </c>
      <c r="M73" s="25">
        <v>95</v>
      </c>
      <c r="N73" s="19">
        <f t="shared" si="33"/>
        <v>18.2913</v>
      </c>
      <c r="O73" s="19">
        <f t="shared" si="25"/>
        <v>9</v>
      </c>
      <c r="P73" s="25"/>
      <c r="Q73" s="16">
        <v>3</v>
      </c>
      <c r="R73" s="19">
        <f t="shared" si="26"/>
        <v>0</v>
      </c>
      <c r="S73" s="14"/>
      <c r="T73" s="17">
        <v>223</v>
      </c>
      <c r="U73" s="19">
        <f t="shared" si="32"/>
        <v>17.882146999999996</v>
      </c>
      <c r="V73" s="19">
        <f t="shared" si="27"/>
        <v>7.4</v>
      </c>
      <c r="W73" s="14"/>
      <c r="X73" s="25"/>
      <c r="Y73" s="16">
        <v>3</v>
      </c>
      <c r="Z73" s="20">
        <f t="shared" si="28"/>
        <v>1</v>
      </c>
    </row>
    <row r="74" spans="2:26" x14ac:dyDescent="0.3">
      <c r="B74">
        <f t="shared" si="21"/>
        <v>10</v>
      </c>
      <c r="C74" s="3">
        <f t="shared" si="30"/>
        <v>137.59999999999982</v>
      </c>
      <c r="D74" s="25">
        <v>15</v>
      </c>
      <c r="E74" s="19">
        <f t="shared" ref="E74:E83" si="34">D74*E$54/1000</f>
        <v>2.8881000000000001</v>
      </c>
      <c r="F74" s="19">
        <f t="shared" si="22"/>
        <v>2</v>
      </c>
      <c r="G74" s="25">
        <v>62.5</v>
      </c>
      <c r="H74" s="19">
        <f t="shared" si="29"/>
        <v>12.03375</v>
      </c>
      <c r="I74" s="19">
        <f t="shared" si="23"/>
        <v>3.5</v>
      </c>
      <c r="J74" s="25">
        <v>86</v>
      </c>
      <c r="K74" s="19">
        <f t="shared" si="31"/>
        <v>16.558439999999997</v>
      </c>
      <c r="L74" s="19">
        <f t="shared" si="24"/>
        <v>5.6</v>
      </c>
      <c r="M74" s="25">
        <v>94.5</v>
      </c>
      <c r="N74" s="19">
        <f t="shared" si="33"/>
        <v>18.195029999999999</v>
      </c>
      <c r="O74" s="19">
        <f t="shared" si="25"/>
        <v>9</v>
      </c>
      <c r="P74" s="25">
        <v>15</v>
      </c>
      <c r="Q74" s="19">
        <f t="shared" si="19"/>
        <v>2.8881000000000001</v>
      </c>
      <c r="R74" s="19">
        <f t="shared" si="26"/>
        <v>0</v>
      </c>
      <c r="S74" s="14"/>
      <c r="T74" s="17">
        <v>221</v>
      </c>
      <c r="U74" s="19">
        <f t="shared" si="32"/>
        <v>17.721769000000002</v>
      </c>
      <c r="V74" s="19">
        <f t="shared" si="27"/>
        <v>7.4</v>
      </c>
      <c r="W74" s="14"/>
      <c r="X74" s="25">
        <v>15</v>
      </c>
      <c r="Y74" s="19">
        <f t="shared" ref="Y74:Y83" si="35">X74*Y$54/1000</f>
        <v>2.8881000000000001</v>
      </c>
      <c r="Z74" s="20">
        <f t="shared" si="28"/>
        <v>1</v>
      </c>
    </row>
    <row r="75" spans="2:26" x14ac:dyDescent="0.3">
      <c r="B75">
        <f t="shared" si="21"/>
        <v>8</v>
      </c>
      <c r="C75" s="3">
        <f t="shared" si="30"/>
        <v>138.79999999999981</v>
      </c>
      <c r="D75" s="25">
        <v>13</v>
      </c>
      <c r="E75" s="19">
        <f t="shared" si="34"/>
        <v>2.5030199999999998</v>
      </c>
      <c r="F75" s="19">
        <f t="shared" si="22"/>
        <v>2</v>
      </c>
      <c r="G75" s="25">
        <v>54.5</v>
      </c>
      <c r="H75" s="19">
        <f t="shared" si="29"/>
        <v>10.49343</v>
      </c>
      <c r="I75" s="19">
        <f t="shared" si="23"/>
        <v>3.5</v>
      </c>
      <c r="J75" s="25">
        <v>83.5</v>
      </c>
      <c r="K75" s="19">
        <f t="shared" si="31"/>
        <v>16.077090000000002</v>
      </c>
      <c r="L75" s="19">
        <f t="shared" si="24"/>
        <v>5.6</v>
      </c>
      <c r="M75" s="25">
        <v>94</v>
      </c>
      <c r="N75" s="19">
        <f t="shared" si="33"/>
        <v>18.098759999999999</v>
      </c>
      <c r="O75" s="19">
        <f t="shared" si="25"/>
        <v>9</v>
      </c>
      <c r="P75" s="25">
        <v>13</v>
      </c>
      <c r="Q75" s="19">
        <f t="shared" si="19"/>
        <v>2.5030199999999998</v>
      </c>
      <c r="R75" s="19">
        <f t="shared" si="26"/>
        <v>0</v>
      </c>
      <c r="S75" s="14"/>
      <c r="T75" s="17">
        <v>218.5</v>
      </c>
      <c r="U75" s="19">
        <f t="shared" si="32"/>
        <v>17.521296499999998</v>
      </c>
      <c r="V75" s="19">
        <f t="shared" si="27"/>
        <v>7.4</v>
      </c>
      <c r="W75" s="14"/>
      <c r="X75" s="25">
        <v>13</v>
      </c>
      <c r="Y75" s="19">
        <f t="shared" si="35"/>
        <v>2.5030199999999998</v>
      </c>
      <c r="Z75" s="20">
        <f t="shared" si="28"/>
        <v>1</v>
      </c>
    </row>
    <row r="76" spans="2:26" x14ac:dyDescent="0.3">
      <c r="B76">
        <f t="shared" si="21"/>
        <v>6</v>
      </c>
      <c r="C76" s="3">
        <f t="shared" si="30"/>
        <v>139.9999999999998</v>
      </c>
      <c r="D76" s="25">
        <v>10</v>
      </c>
      <c r="E76" s="19">
        <f t="shared" si="34"/>
        <v>1.9253999999999998</v>
      </c>
      <c r="F76" s="19">
        <f t="shared" si="22"/>
        <v>2</v>
      </c>
      <c r="G76" s="25">
        <v>39</v>
      </c>
      <c r="H76" s="19">
        <f t="shared" si="29"/>
        <v>7.5090599999999998</v>
      </c>
      <c r="I76" s="19">
        <f t="shared" si="23"/>
        <v>3.5</v>
      </c>
      <c r="J76" s="25">
        <v>81</v>
      </c>
      <c r="K76" s="19">
        <f t="shared" si="31"/>
        <v>15.595739999999999</v>
      </c>
      <c r="L76" s="19">
        <f t="shared" si="24"/>
        <v>5.6</v>
      </c>
      <c r="M76" s="25">
        <v>93</v>
      </c>
      <c r="N76" s="19">
        <f t="shared" si="33"/>
        <v>17.906219999999998</v>
      </c>
      <c r="O76" s="19">
        <f t="shared" si="25"/>
        <v>9</v>
      </c>
      <c r="P76" s="25">
        <v>10</v>
      </c>
      <c r="Q76" s="19">
        <f t="shared" si="19"/>
        <v>1.9253999999999998</v>
      </c>
      <c r="R76" s="19">
        <f t="shared" si="26"/>
        <v>0</v>
      </c>
      <c r="S76" s="14"/>
      <c r="T76" s="17">
        <v>215</v>
      </c>
      <c r="U76" s="19">
        <f t="shared" si="32"/>
        <v>17.240634999999997</v>
      </c>
      <c r="V76" s="19">
        <f t="shared" si="27"/>
        <v>7.4</v>
      </c>
      <c r="W76" s="14"/>
      <c r="X76" s="25">
        <v>10</v>
      </c>
      <c r="Y76" s="19">
        <f t="shared" si="35"/>
        <v>1.9253999999999998</v>
      </c>
      <c r="Z76" s="20">
        <f t="shared" si="28"/>
        <v>1</v>
      </c>
    </row>
    <row r="77" spans="2:26" x14ac:dyDescent="0.3">
      <c r="B77">
        <f t="shared" si="21"/>
        <v>4</v>
      </c>
      <c r="C77" s="3">
        <f t="shared" si="30"/>
        <v>141.19999999999979</v>
      </c>
      <c r="D77" s="25">
        <v>3</v>
      </c>
      <c r="E77" s="19">
        <f t="shared" si="34"/>
        <v>0.57762000000000002</v>
      </c>
      <c r="F77" s="19">
        <f t="shared" si="22"/>
        <v>2</v>
      </c>
      <c r="G77" s="25">
        <v>3</v>
      </c>
      <c r="H77" s="19">
        <f t="shared" si="29"/>
        <v>0.57762000000000002</v>
      </c>
      <c r="I77" s="19">
        <f t="shared" si="23"/>
        <v>3.5</v>
      </c>
      <c r="J77" s="25">
        <v>78</v>
      </c>
      <c r="K77" s="19">
        <f t="shared" si="31"/>
        <v>15.01812</v>
      </c>
      <c r="L77" s="19">
        <f t="shared" si="24"/>
        <v>5.6</v>
      </c>
      <c r="M77" s="25">
        <v>91.5</v>
      </c>
      <c r="N77" s="19">
        <f t="shared" si="33"/>
        <v>17.61741</v>
      </c>
      <c r="O77" s="19">
        <f t="shared" si="25"/>
        <v>9</v>
      </c>
      <c r="P77" s="25">
        <v>3</v>
      </c>
      <c r="Q77" s="19">
        <f t="shared" si="19"/>
        <v>0.57762000000000002</v>
      </c>
      <c r="R77" s="19">
        <f t="shared" si="26"/>
        <v>0</v>
      </c>
      <c r="S77" s="14"/>
      <c r="T77" s="17">
        <v>212</v>
      </c>
      <c r="U77" s="19">
        <f t="shared" si="32"/>
        <v>17.000067999999999</v>
      </c>
      <c r="V77" s="19">
        <f t="shared" si="27"/>
        <v>7.4</v>
      </c>
      <c r="W77" s="14"/>
      <c r="X77" s="25">
        <v>3</v>
      </c>
      <c r="Y77" s="19">
        <f t="shared" si="35"/>
        <v>0.57762000000000002</v>
      </c>
      <c r="Z77" s="20">
        <f t="shared" si="28"/>
        <v>1</v>
      </c>
    </row>
    <row r="78" spans="2:26" x14ac:dyDescent="0.3">
      <c r="B78">
        <f t="shared" si="21"/>
        <v>2</v>
      </c>
      <c r="C78" s="3">
        <f t="shared" si="30"/>
        <v>142.39999999999978</v>
      </c>
      <c r="D78" s="25"/>
      <c r="E78" s="19">
        <f>D78*E$54/1000</f>
        <v>0</v>
      </c>
      <c r="F78" s="19">
        <f t="shared" si="22"/>
        <v>2</v>
      </c>
      <c r="G78" s="25"/>
      <c r="H78" s="19">
        <f t="shared" si="29"/>
        <v>0</v>
      </c>
      <c r="I78" s="19">
        <f t="shared" si="23"/>
        <v>3.5</v>
      </c>
      <c r="J78" s="25">
        <v>75</v>
      </c>
      <c r="K78" s="19">
        <f t="shared" si="31"/>
        <v>14.4405</v>
      </c>
      <c r="L78" s="19">
        <f t="shared" si="24"/>
        <v>5.6</v>
      </c>
      <c r="M78" s="25">
        <v>90</v>
      </c>
      <c r="N78" s="19">
        <f t="shared" si="33"/>
        <v>17.328599999999998</v>
      </c>
      <c r="O78" s="19">
        <f t="shared" si="25"/>
        <v>9</v>
      </c>
      <c r="P78" s="25"/>
      <c r="Q78" s="19">
        <f t="shared" si="19"/>
        <v>0</v>
      </c>
      <c r="R78" s="19">
        <f t="shared" si="26"/>
        <v>0</v>
      </c>
      <c r="S78" s="14"/>
      <c r="T78" s="17">
        <v>208</v>
      </c>
      <c r="U78" s="19">
        <f t="shared" si="32"/>
        <v>16.679311999999999</v>
      </c>
      <c r="V78" s="19">
        <f t="shared" si="27"/>
        <v>7.4</v>
      </c>
      <c r="W78" s="14"/>
      <c r="X78" s="25"/>
      <c r="Y78" s="19">
        <f t="shared" si="35"/>
        <v>0</v>
      </c>
      <c r="Z78" s="20">
        <f t="shared" si="28"/>
        <v>1</v>
      </c>
    </row>
    <row r="79" spans="2:26" x14ac:dyDescent="0.3">
      <c r="B79">
        <f t="shared" si="21"/>
        <v>0</v>
      </c>
      <c r="C79" s="3">
        <f t="shared" si="30"/>
        <v>143.59999999999977</v>
      </c>
      <c r="D79" s="25"/>
      <c r="E79" s="19">
        <f t="shared" si="34"/>
        <v>0</v>
      </c>
      <c r="F79" s="19">
        <f t="shared" si="22"/>
        <v>2</v>
      </c>
      <c r="G79" s="25"/>
      <c r="H79" s="19">
        <f t="shared" si="29"/>
        <v>0</v>
      </c>
      <c r="I79" s="19">
        <f t="shared" si="23"/>
        <v>3.5</v>
      </c>
      <c r="J79" s="25">
        <v>71</v>
      </c>
      <c r="K79" s="19">
        <f t="shared" si="31"/>
        <v>13.670339999999999</v>
      </c>
      <c r="L79" s="19">
        <f t="shared" si="24"/>
        <v>5.6</v>
      </c>
      <c r="M79" s="25">
        <v>89.5</v>
      </c>
      <c r="N79" s="19">
        <f t="shared" si="33"/>
        <v>17.232329999999997</v>
      </c>
      <c r="O79" s="19">
        <f t="shared" si="25"/>
        <v>9</v>
      </c>
      <c r="P79" s="25"/>
      <c r="Q79" s="19">
        <f t="shared" si="19"/>
        <v>0</v>
      </c>
      <c r="R79" s="19">
        <f t="shared" si="26"/>
        <v>0</v>
      </c>
      <c r="S79" s="14"/>
      <c r="T79" s="17">
        <v>203.5</v>
      </c>
      <c r="U79" s="19">
        <f t="shared" si="32"/>
        <v>16.318461499999998</v>
      </c>
      <c r="V79" s="19">
        <f t="shared" si="27"/>
        <v>7.4</v>
      </c>
      <c r="W79" s="14"/>
      <c r="X79" s="25"/>
      <c r="Y79" s="19">
        <f t="shared" si="35"/>
        <v>0</v>
      </c>
      <c r="Z79" s="20">
        <f t="shared" si="28"/>
        <v>1</v>
      </c>
    </row>
    <row r="80" spans="2:26" x14ac:dyDescent="0.3">
      <c r="B80">
        <f>B79-2</f>
        <v>-2</v>
      </c>
      <c r="C80" s="3">
        <f t="shared" si="30"/>
        <v>144.79999999999976</v>
      </c>
      <c r="D80" s="25"/>
      <c r="E80" s="19">
        <f t="shared" si="34"/>
        <v>0</v>
      </c>
      <c r="F80" s="19">
        <f t="shared" si="22"/>
        <v>2</v>
      </c>
      <c r="G80" s="25"/>
      <c r="H80" s="19">
        <f t="shared" si="29"/>
        <v>0</v>
      </c>
      <c r="I80" s="19">
        <f t="shared" si="23"/>
        <v>3.5</v>
      </c>
      <c r="J80" s="25">
        <v>67.5</v>
      </c>
      <c r="K80" s="19">
        <f t="shared" si="31"/>
        <v>12.996449999999999</v>
      </c>
      <c r="L80" s="19">
        <f t="shared" si="24"/>
        <v>5.6</v>
      </c>
      <c r="M80" s="25">
        <v>88.5</v>
      </c>
      <c r="N80" s="19">
        <f t="shared" si="33"/>
        <v>17.03979</v>
      </c>
      <c r="O80" s="19">
        <f t="shared" si="25"/>
        <v>9</v>
      </c>
      <c r="P80" s="25"/>
      <c r="Q80" s="19">
        <f t="shared" si="19"/>
        <v>0</v>
      </c>
      <c r="R80" s="19">
        <f t="shared" si="26"/>
        <v>0</v>
      </c>
      <c r="S80" s="14"/>
      <c r="T80" s="17">
        <v>199</v>
      </c>
      <c r="U80" s="19">
        <f t="shared" si="32"/>
        <v>15.957610999999998</v>
      </c>
      <c r="V80" s="19">
        <f t="shared" si="27"/>
        <v>7.4</v>
      </c>
      <c r="W80" s="14"/>
      <c r="X80" s="25"/>
      <c r="Y80" s="19">
        <f t="shared" si="35"/>
        <v>0</v>
      </c>
      <c r="Z80" s="20">
        <f t="shared" si="28"/>
        <v>1</v>
      </c>
    </row>
    <row r="81" spans="2:26" x14ac:dyDescent="0.3">
      <c r="B81">
        <f t="shared" si="21"/>
        <v>-4</v>
      </c>
      <c r="C81" s="3">
        <f t="shared" si="30"/>
        <v>145.99999999999974</v>
      </c>
      <c r="D81" s="25"/>
      <c r="E81" s="19">
        <f t="shared" si="34"/>
        <v>0</v>
      </c>
      <c r="F81" s="19">
        <f t="shared" si="22"/>
        <v>2</v>
      </c>
      <c r="G81" s="25"/>
      <c r="H81" s="19">
        <f t="shared" si="29"/>
        <v>0</v>
      </c>
      <c r="I81" s="19">
        <f t="shared" si="23"/>
        <v>3.5</v>
      </c>
      <c r="J81" s="25">
        <v>62.5</v>
      </c>
      <c r="K81" s="19">
        <f t="shared" si="31"/>
        <v>12.03375</v>
      </c>
      <c r="L81" s="19">
        <f t="shared" si="24"/>
        <v>5.6</v>
      </c>
      <c r="M81" s="25">
        <v>86.5</v>
      </c>
      <c r="N81" s="19">
        <f t="shared" si="33"/>
        <v>16.654709999999998</v>
      </c>
      <c r="O81" s="19">
        <f t="shared" si="25"/>
        <v>9</v>
      </c>
      <c r="P81" s="25"/>
      <c r="Q81" s="19">
        <f t="shared" si="19"/>
        <v>0</v>
      </c>
      <c r="R81" s="19">
        <f t="shared" si="26"/>
        <v>0</v>
      </c>
      <c r="S81" s="14"/>
      <c r="T81" s="17">
        <v>193</v>
      </c>
      <c r="U81" s="19">
        <f t="shared" si="32"/>
        <v>15.476476999999999</v>
      </c>
      <c r="V81" s="19">
        <f t="shared" si="27"/>
        <v>7.4</v>
      </c>
      <c r="W81" s="14"/>
      <c r="X81" s="25"/>
      <c r="Y81" s="19">
        <f t="shared" si="35"/>
        <v>0</v>
      </c>
      <c r="Z81" s="20">
        <f t="shared" si="28"/>
        <v>1</v>
      </c>
    </row>
    <row r="82" spans="2:26" x14ac:dyDescent="0.3">
      <c r="B82">
        <f t="shared" si="21"/>
        <v>-6</v>
      </c>
      <c r="C82" s="3">
        <f t="shared" si="30"/>
        <v>147.19999999999973</v>
      </c>
      <c r="D82" s="25"/>
      <c r="E82" s="19">
        <f t="shared" si="34"/>
        <v>0</v>
      </c>
      <c r="F82" s="19">
        <f t="shared" si="22"/>
        <v>2</v>
      </c>
      <c r="G82" s="25"/>
      <c r="H82" s="19">
        <f t="shared" si="29"/>
        <v>0</v>
      </c>
      <c r="I82" s="19">
        <f t="shared" si="23"/>
        <v>3.5</v>
      </c>
      <c r="J82" s="25">
        <v>55</v>
      </c>
      <c r="K82" s="19">
        <f t="shared" si="31"/>
        <v>10.589699999999999</v>
      </c>
      <c r="L82" s="19">
        <f t="shared" si="24"/>
        <v>5.6</v>
      </c>
      <c r="M82" s="25">
        <v>85</v>
      </c>
      <c r="N82" s="19">
        <f t="shared" si="33"/>
        <v>16.3659</v>
      </c>
      <c r="O82" s="19">
        <f t="shared" si="25"/>
        <v>9</v>
      </c>
      <c r="P82" s="25"/>
      <c r="Q82" s="19">
        <f t="shared" si="19"/>
        <v>0</v>
      </c>
      <c r="R82" s="19">
        <f t="shared" si="26"/>
        <v>0</v>
      </c>
      <c r="S82" s="14"/>
      <c r="T82" s="17">
        <v>187</v>
      </c>
      <c r="U82" s="19">
        <f t="shared" si="32"/>
        <v>14.995342999999998</v>
      </c>
      <c r="V82" s="19">
        <f t="shared" si="27"/>
        <v>7.4</v>
      </c>
      <c r="W82" s="14"/>
      <c r="X82" s="25"/>
      <c r="Y82" s="19">
        <f t="shared" si="35"/>
        <v>0</v>
      </c>
      <c r="Z82" s="20">
        <f t="shared" si="28"/>
        <v>1</v>
      </c>
    </row>
    <row r="83" spans="2:26" x14ac:dyDescent="0.3">
      <c r="B83">
        <f>B82-1</f>
        <v>-7</v>
      </c>
      <c r="C83" s="3">
        <f>C82+$C$6</f>
        <v>147.79999999999973</v>
      </c>
      <c r="D83" s="25"/>
      <c r="E83" s="19">
        <f t="shared" si="34"/>
        <v>0</v>
      </c>
      <c r="F83" s="19">
        <f t="shared" si="22"/>
        <v>2</v>
      </c>
      <c r="G83" s="25"/>
      <c r="H83" s="19">
        <f t="shared" si="29"/>
        <v>0</v>
      </c>
      <c r="I83" s="19">
        <f t="shared" si="23"/>
        <v>3.5</v>
      </c>
      <c r="J83" s="25">
        <v>51</v>
      </c>
      <c r="K83" s="19">
        <f t="shared" si="31"/>
        <v>9.8195399999999999</v>
      </c>
      <c r="L83" s="19">
        <f t="shared" si="24"/>
        <v>5.6</v>
      </c>
      <c r="M83" s="25">
        <v>84</v>
      </c>
      <c r="N83" s="19">
        <f t="shared" si="33"/>
        <v>16.173359999999999</v>
      </c>
      <c r="O83" s="19">
        <f t="shared" si="25"/>
        <v>9</v>
      </c>
      <c r="P83" s="25"/>
      <c r="Q83" s="19">
        <f t="shared" si="19"/>
        <v>0</v>
      </c>
      <c r="R83" s="19">
        <f t="shared" si="26"/>
        <v>0</v>
      </c>
      <c r="S83" s="14"/>
      <c r="T83" s="17">
        <v>184</v>
      </c>
      <c r="U83" s="19">
        <f t="shared" si="32"/>
        <v>14.754775999999998</v>
      </c>
      <c r="V83" s="19">
        <f t="shared" si="27"/>
        <v>7.4</v>
      </c>
      <c r="W83" s="14"/>
      <c r="X83" s="25"/>
      <c r="Y83" s="19">
        <f t="shared" si="35"/>
        <v>0</v>
      </c>
      <c r="Z83" s="20">
        <f t="shared" si="28"/>
        <v>1</v>
      </c>
    </row>
    <row r="84" spans="2:26" x14ac:dyDescent="0.3">
      <c r="C84" s="3"/>
      <c r="E84" s="2"/>
      <c r="F84" s="3"/>
      <c r="G84" s="3"/>
      <c r="H84" s="2"/>
      <c r="I84" s="3"/>
      <c r="K84" s="2"/>
      <c r="L84" s="3"/>
      <c r="N84" s="2"/>
      <c r="O84" s="3"/>
      <c r="P84" s="25"/>
      <c r="Q84" s="19"/>
      <c r="R84" s="19"/>
      <c r="S84" s="14"/>
      <c r="T84" s="17"/>
      <c r="U84" s="19"/>
      <c r="V84" s="19"/>
      <c r="W84" s="14"/>
      <c r="X84" s="17"/>
      <c r="Y84" s="19"/>
      <c r="Z84" s="20"/>
    </row>
    <row r="85" spans="2:26" x14ac:dyDescent="0.3">
      <c r="C85" s="3"/>
      <c r="E85" s="2"/>
      <c r="F85" s="3"/>
      <c r="G85" s="3"/>
      <c r="H85" s="2"/>
      <c r="I85" s="3"/>
      <c r="K85" s="2"/>
      <c r="L85" s="3"/>
      <c r="N85" s="2"/>
      <c r="O85" s="3"/>
      <c r="P85" s="25"/>
      <c r="Q85" s="19"/>
      <c r="R85" s="19"/>
      <c r="S85" s="14"/>
      <c r="T85" s="17"/>
      <c r="U85" s="19"/>
      <c r="V85" s="19"/>
      <c r="W85" s="14"/>
      <c r="X85" s="17"/>
      <c r="Y85" s="19"/>
      <c r="Z85" s="20"/>
    </row>
    <row r="86" spans="2:26" x14ac:dyDescent="0.3">
      <c r="C86" s="3"/>
      <c r="E86" s="2"/>
      <c r="F86" s="3"/>
      <c r="G86" s="3"/>
      <c r="H86" s="2"/>
      <c r="I86" s="3"/>
      <c r="K86" s="2"/>
      <c r="L86" s="3"/>
      <c r="N86" s="2"/>
      <c r="O86" s="3"/>
      <c r="P86" s="25"/>
      <c r="Q86" s="19"/>
      <c r="R86" s="19"/>
      <c r="S86" s="14"/>
      <c r="T86" s="17"/>
      <c r="U86" s="19"/>
      <c r="V86" s="19"/>
      <c r="W86" s="14"/>
      <c r="X86" s="17"/>
      <c r="Y86" s="19"/>
      <c r="Z86" s="20"/>
    </row>
    <row r="87" spans="2:26" x14ac:dyDescent="0.3">
      <c r="C87" s="3"/>
      <c r="E87" s="2"/>
      <c r="F87" s="3"/>
      <c r="G87" s="3"/>
      <c r="H87" s="2"/>
      <c r="I87" s="3"/>
      <c r="K87" s="2"/>
      <c r="L87" s="3"/>
      <c r="N87" s="2"/>
      <c r="O87" s="3"/>
      <c r="P87" s="25"/>
      <c r="Q87" s="19"/>
      <c r="R87" s="19"/>
      <c r="S87" s="14"/>
      <c r="T87" s="17"/>
      <c r="U87" s="19"/>
      <c r="V87" s="19"/>
      <c r="W87" s="14"/>
      <c r="X87" s="17"/>
      <c r="Y87" s="19"/>
      <c r="Z87" s="20"/>
    </row>
    <row r="88" spans="2:26" x14ac:dyDescent="0.3">
      <c r="C88" s="3"/>
      <c r="E88" s="2"/>
      <c r="F88" s="3"/>
      <c r="G88" s="3"/>
      <c r="H88" s="2"/>
      <c r="I88" s="3"/>
      <c r="K88" s="2"/>
      <c r="L88" s="3"/>
      <c r="N88" s="2"/>
      <c r="O88" s="3"/>
      <c r="P88" s="25"/>
      <c r="Q88" s="19"/>
      <c r="R88" s="19"/>
      <c r="S88" s="14"/>
      <c r="T88" s="17"/>
      <c r="U88" s="19"/>
      <c r="V88" s="19"/>
      <c r="W88" s="14"/>
      <c r="X88" s="17"/>
      <c r="Y88" s="19"/>
      <c r="Z88" s="20"/>
    </row>
    <row r="89" spans="2:26" x14ac:dyDescent="0.3">
      <c r="C89" s="3"/>
      <c r="E89" s="2"/>
      <c r="F89" s="3"/>
      <c r="G89" s="3"/>
      <c r="H89" s="2"/>
      <c r="I89" s="3"/>
      <c r="K89" s="2"/>
      <c r="L89" s="3"/>
      <c r="N89" s="2"/>
      <c r="O89" s="3"/>
      <c r="P89" s="25"/>
      <c r="Q89" s="19"/>
      <c r="R89" s="19"/>
      <c r="S89" s="14"/>
      <c r="T89" s="17"/>
      <c r="U89" s="19"/>
      <c r="V89" s="19"/>
      <c r="W89" s="14"/>
      <c r="X89" s="17"/>
      <c r="Y89" s="19"/>
      <c r="Z89" s="20"/>
    </row>
    <row r="90" spans="2:26" x14ac:dyDescent="0.3">
      <c r="C90" s="3"/>
      <c r="E90" s="2"/>
      <c r="F90" s="3"/>
      <c r="G90" s="3"/>
      <c r="H90" s="2"/>
      <c r="I90" s="3"/>
      <c r="K90" s="2"/>
      <c r="L90" s="3"/>
      <c r="N90" s="2"/>
      <c r="O90" s="3"/>
      <c r="P90" s="26"/>
      <c r="Q90" s="21"/>
      <c r="R90" s="21"/>
      <c r="S90" s="22"/>
      <c r="T90" s="23"/>
      <c r="U90" s="21"/>
      <c r="V90" s="21"/>
      <c r="W90" s="22"/>
      <c r="X90" s="23"/>
      <c r="Y90" s="21"/>
      <c r="Z90" s="24"/>
    </row>
  </sheetData>
  <mergeCells count="2">
    <mergeCell ref="P13:Z13"/>
    <mergeCell ref="D52:Z52"/>
  </mergeCells>
  <pageMargins left="0.7" right="0.7" top="0.75" bottom="0.75" header="0.3" footer="0.3"/>
  <pageSetup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181B-946F-4958-A6DB-90E17224583C}">
  <dimension ref="A2:G1358"/>
  <sheetViews>
    <sheetView workbookViewId="0">
      <selection activeCell="D1249" sqref="D1249"/>
    </sheetView>
  </sheetViews>
  <sheetFormatPr defaultRowHeight="14.4" x14ac:dyDescent="0.3"/>
  <sheetData>
    <row r="2" spans="1:7" x14ac:dyDescent="0.3">
      <c r="B2" t="s">
        <v>6</v>
      </c>
      <c r="C2" s="4">
        <f>'Input Data'!B16</f>
        <v>128</v>
      </c>
      <c r="D2" t="s">
        <v>30</v>
      </c>
    </row>
    <row r="4" spans="1:7" x14ac:dyDescent="0.3">
      <c r="C4" t="s">
        <v>11</v>
      </c>
      <c r="D4" t="s">
        <v>12</v>
      </c>
      <c r="E4" t="s">
        <v>13</v>
      </c>
    </row>
    <row r="5" spans="1:7" x14ac:dyDescent="0.3">
      <c r="A5">
        <v>1</v>
      </c>
      <c r="C5" s="3">
        <f>VLOOKUP(C2,'Input Data'!$B$16:$Z$52,2,FALSE)</f>
        <v>47.8</v>
      </c>
      <c r="D5" s="2">
        <v>0</v>
      </c>
      <c r="E5" s="2">
        <v>0</v>
      </c>
      <c r="G5" t="s">
        <v>26</v>
      </c>
    </row>
    <row r="6" spans="1:7" x14ac:dyDescent="0.3">
      <c r="A6">
        <v>2</v>
      </c>
      <c r="C6" s="3">
        <f>C5</f>
        <v>47.8</v>
      </c>
      <c r="D6" s="6">
        <f t="shared" ref="D6:D9" si="0">D7-G7</f>
        <v>3.9000000000000004</v>
      </c>
      <c r="E6" s="2">
        <v>0</v>
      </c>
      <c r="F6" s="3"/>
      <c r="G6" s="1">
        <v>3.9</v>
      </c>
    </row>
    <row r="7" spans="1:7" x14ac:dyDescent="0.3">
      <c r="A7">
        <v>3</v>
      </c>
      <c r="C7" s="3">
        <f t="shared" ref="C7:C18" si="1">C6</f>
        <v>47.8</v>
      </c>
      <c r="D7" s="6">
        <f t="shared" si="0"/>
        <v>7.4</v>
      </c>
      <c r="E7" s="2">
        <v>0</v>
      </c>
      <c r="F7" s="3"/>
      <c r="G7" s="1">
        <v>3.5</v>
      </c>
    </row>
    <row r="8" spans="1:7" x14ac:dyDescent="0.3">
      <c r="A8">
        <v>4</v>
      </c>
      <c r="C8" s="3">
        <f t="shared" si="1"/>
        <v>47.8</v>
      </c>
      <c r="D8" s="6">
        <f t="shared" si="0"/>
        <v>10.25</v>
      </c>
      <c r="E8" s="2">
        <v>0</v>
      </c>
      <c r="F8" s="3"/>
      <c r="G8" s="1">
        <v>2.85</v>
      </c>
    </row>
    <row r="9" spans="1:7" x14ac:dyDescent="0.3">
      <c r="A9">
        <v>5</v>
      </c>
      <c r="C9" s="3">
        <f t="shared" si="1"/>
        <v>47.8</v>
      </c>
      <c r="D9" s="6">
        <f t="shared" si="0"/>
        <v>12.7</v>
      </c>
      <c r="E9" s="2">
        <v>0</v>
      </c>
      <c r="F9" s="3"/>
      <c r="G9" s="1">
        <v>2.4500000000000002</v>
      </c>
    </row>
    <row r="10" spans="1:7" x14ac:dyDescent="0.3">
      <c r="A10">
        <v>6</v>
      </c>
      <c r="C10" s="3">
        <f t="shared" si="1"/>
        <v>47.8</v>
      </c>
      <c r="D10" s="6">
        <f>D11-G11</f>
        <v>14.749999999999998</v>
      </c>
      <c r="E10" s="2">
        <v>0</v>
      </c>
      <c r="F10" s="3"/>
      <c r="G10" s="1">
        <v>2.0499999999999998</v>
      </c>
    </row>
    <row r="11" spans="1:7" x14ac:dyDescent="0.3">
      <c r="A11">
        <v>7</v>
      </c>
      <c r="C11" s="3">
        <f t="shared" si="1"/>
        <v>47.8</v>
      </c>
      <c r="D11" s="3">
        <f>VLOOKUP(C2,'Input Data'!$B$16:$Z$52,16,FALSE)</f>
        <v>16.399999999999999</v>
      </c>
      <c r="E11" s="3">
        <f>VLOOKUP(C2,'Input Data'!$B$16:$Z$52,17,FALSE)</f>
        <v>0</v>
      </c>
      <c r="F11" s="3"/>
      <c r="G11" s="1">
        <v>1.65</v>
      </c>
    </row>
    <row r="12" spans="1:7" x14ac:dyDescent="0.3">
      <c r="A12">
        <v>8</v>
      </c>
      <c r="C12" s="3">
        <f t="shared" si="1"/>
        <v>47.8</v>
      </c>
      <c r="D12" s="2">
        <v>17.399999999999999</v>
      </c>
      <c r="E12" s="2">
        <v>0.40100000000000002</v>
      </c>
    </row>
    <row r="13" spans="1:7" x14ac:dyDescent="0.3">
      <c r="A13">
        <v>9</v>
      </c>
      <c r="C13" s="3">
        <f t="shared" si="1"/>
        <v>47.8</v>
      </c>
      <c r="D13" s="3">
        <f>VLOOKUP(C2,'Input Data'!$B$16:$Z$52,24,FALSE)</f>
        <v>18.132000000000001</v>
      </c>
      <c r="E13" s="3">
        <f>VLOOKUP(C2,'Input Data'!$B$16:$Z$52,25,FALSE)</f>
        <v>1</v>
      </c>
    </row>
    <row r="14" spans="1:7" x14ac:dyDescent="0.3">
      <c r="A14">
        <v>10</v>
      </c>
      <c r="C14" s="3">
        <f t="shared" si="1"/>
        <v>47.8</v>
      </c>
      <c r="D14" s="3">
        <f>VLOOKUP(C2,'Input Data'!$B$16:$Z$52,4,FALSE)</f>
        <v>18.399999999999999</v>
      </c>
      <c r="E14" s="3">
        <f>VLOOKUP(C2,'Input Data'!$B$16:$Z$52,5,FALSE)</f>
        <v>2</v>
      </c>
    </row>
    <row r="15" spans="1:7" x14ac:dyDescent="0.3">
      <c r="A15">
        <v>11</v>
      </c>
      <c r="C15" s="3">
        <f t="shared" si="1"/>
        <v>47.8</v>
      </c>
      <c r="D15" s="3">
        <f>VLOOKUP(C2,'Input Data'!$B$16:$Z$52,7,FALSE)</f>
        <v>18.399999999999999</v>
      </c>
      <c r="E15" s="3">
        <f>VLOOKUP(C2,'Input Data'!$B$16:$Z$52,8,FALSE)</f>
        <v>3.5</v>
      </c>
    </row>
    <row r="16" spans="1:7" x14ac:dyDescent="0.3">
      <c r="A16">
        <v>12</v>
      </c>
      <c r="C16" s="3">
        <f t="shared" si="1"/>
        <v>47.8</v>
      </c>
      <c r="D16" s="3">
        <f>VLOOKUP(C2,'Input Data'!$B$16:$Z$52,10,FALSE)</f>
        <v>18.399999999999999</v>
      </c>
      <c r="E16" s="3">
        <f>VLOOKUP(C2,'Input Data'!$B$16:$Z$52,11,FALSE)</f>
        <v>5.6</v>
      </c>
    </row>
    <row r="17" spans="1:7" x14ac:dyDescent="0.3">
      <c r="A17">
        <v>13</v>
      </c>
      <c r="C17" s="3">
        <f t="shared" si="1"/>
        <v>47.8</v>
      </c>
      <c r="D17" s="3">
        <f>VLOOKUP(C2,'Input Data'!$B$16:$Z$52,20,FALSE)</f>
        <v>18.399999999999999</v>
      </c>
      <c r="E17" s="3">
        <f>VLOOKUP(C2,'Input Data'!$B$16:$Z$52,21,FALSE)</f>
        <v>7.4</v>
      </c>
    </row>
    <row r="18" spans="1:7" x14ac:dyDescent="0.3">
      <c r="A18">
        <v>14</v>
      </c>
      <c r="C18" s="3">
        <f t="shared" si="1"/>
        <v>47.8</v>
      </c>
      <c r="D18" s="3">
        <f>VLOOKUP(C2,'Input Data'!$B$16:$Z$52,13,FALSE)</f>
        <v>18.399999999999999</v>
      </c>
      <c r="E18" s="3">
        <f>VLOOKUP(C2,'Input Data'!$B$16:$Z$52,14,FALSE)</f>
        <v>9</v>
      </c>
    </row>
    <row r="23" spans="1:7" x14ac:dyDescent="0.3">
      <c r="B23" t="s">
        <v>6</v>
      </c>
      <c r="C23" s="4">
        <f>C2+2</f>
        <v>130</v>
      </c>
    </row>
    <row r="25" spans="1:7" x14ac:dyDescent="0.3">
      <c r="C25" t="s">
        <v>11</v>
      </c>
      <c r="D25" t="s">
        <v>12</v>
      </c>
      <c r="E25" t="s">
        <v>13</v>
      </c>
    </row>
    <row r="26" spans="1:7" x14ac:dyDescent="0.3">
      <c r="A26">
        <v>1</v>
      </c>
      <c r="C26" s="3">
        <f>VLOOKUP(C23,'Input Data'!$B$16:$Z$52,2,FALSE)</f>
        <v>46.2</v>
      </c>
      <c r="D26" s="2">
        <v>0</v>
      </c>
      <c r="E26" s="2">
        <v>0</v>
      </c>
      <c r="G26" t="s">
        <v>26</v>
      </c>
    </row>
    <row r="27" spans="1:7" x14ac:dyDescent="0.3">
      <c r="A27">
        <v>2</v>
      </c>
      <c r="C27" s="3">
        <f>C26</f>
        <v>46.2</v>
      </c>
      <c r="D27" s="6">
        <f t="shared" ref="D27:D30" si="2">D28-G28</f>
        <v>3.6775600000000015</v>
      </c>
      <c r="E27" s="2">
        <v>0</v>
      </c>
      <c r="F27" s="3"/>
      <c r="G27" s="1">
        <v>3.9</v>
      </c>
    </row>
    <row r="28" spans="1:7" x14ac:dyDescent="0.3">
      <c r="A28">
        <v>3</v>
      </c>
      <c r="C28" s="3">
        <f t="shared" ref="C28:C39" si="3">C27</f>
        <v>46.2</v>
      </c>
      <c r="D28" s="6">
        <f t="shared" si="2"/>
        <v>7.1775600000000015</v>
      </c>
      <c r="E28" s="2">
        <v>0</v>
      </c>
      <c r="F28" s="3"/>
      <c r="G28" s="1">
        <v>3.5</v>
      </c>
    </row>
    <row r="29" spans="1:7" x14ac:dyDescent="0.3">
      <c r="A29">
        <v>4</v>
      </c>
      <c r="C29" s="3">
        <f t="shared" si="3"/>
        <v>46.2</v>
      </c>
      <c r="D29" s="6">
        <f t="shared" si="2"/>
        <v>10.027560000000001</v>
      </c>
      <c r="E29" s="2">
        <v>0</v>
      </c>
      <c r="F29" s="3"/>
      <c r="G29" s="1">
        <v>2.85</v>
      </c>
    </row>
    <row r="30" spans="1:7" x14ac:dyDescent="0.3">
      <c r="A30">
        <v>5</v>
      </c>
      <c r="C30" s="3">
        <f t="shared" si="3"/>
        <v>46.2</v>
      </c>
      <c r="D30" s="6">
        <f t="shared" si="2"/>
        <v>12.47756</v>
      </c>
      <c r="E30" s="2">
        <v>0</v>
      </c>
      <c r="F30" s="3"/>
      <c r="G30" s="1">
        <v>2.4500000000000002</v>
      </c>
    </row>
    <row r="31" spans="1:7" x14ac:dyDescent="0.3">
      <c r="A31">
        <v>6</v>
      </c>
      <c r="C31" s="3">
        <f t="shared" si="3"/>
        <v>46.2</v>
      </c>
      <c r="D31" s="6">
        <f>D32-G32</f>
        <v>14.527559999999999</v>
      </c>
      <c r="E31" s="2">
        <v>0</v>
      </c>
      <c r="F31" s="3"/>
      <c r="G31" s="1">
        <v>2.0499999999999998</v>
      </c>
    </row>
    <row r="32" spans="1:7" x14ac:dyDescent="0.3">
      <c r="A32">
        <v>7</v>
      </c>
      <c r="C32" s="3">
        <f t="shared" si="3"/>
        <v>46.2</v>
      </c>
      <c r="D32" s="3">
        <f>VLOOKUP(C23,'Input Data'!$B$16:$Z$52,16,FALSE)</f>
        <v>16.17756</v>
      </c>
      <c r="E32" s="3">
        <f>VLOOKUP(C23,'Input Data'!$B$16:$Z$52,17,FALSE)</f>
        <v>0</v>
      </c>
      <c r="F32" s="3"/>
      <c r="G32" s="1">
        <v>1.65</v>
      </c>
    </row>
    <row r="33" spans="1:7" x14ac:dyDescent="0.3">
      <c r="A33">
        <v>8</v>
      </c>
      <c r="C33" s="3">
        <f t="shared" si="3"/>
        <v>46.2</v>
      </c>
      <c r="D33" s="2">
        <v>17</v>
      </c>
      <c r="E33" s="2">
        <v>0.2</v>
      </c>
    </row>
    <row r="34" spans="1:7" x14ac:dyDescent="0.3">
      <c r="A34">
        <v>9</v>
      </c>
      <c r="C34" s="3">
        <f t="shared" si="3"/>
        <v>46.2</v>
      </c>
      <c r="D34" s="3">
        <f>VLOOKUP(C23,'Input Data'!$B$16:$Z$52,24,FALSE)</f>
        <v>18.122713999999998</v>
      </c>
      <c r="E34" s="3">
        <f>VLOOKUP(C23,'Input Data'!$B$16:$Z$52,25,FALSE)</f>
        <v>1</v>
      </c>
    </row>
    <row r="35" spans="1:7" x14ac:dyDescent="0.3">
      <c r="A35">
        <v>10</v>
      </c>
      <c r="C35" s="3">
        <f t="shared" si="3"/>
        <v>46.2</v>
      </c>
      <c r="D35" s="3">
        <f>VLOOKUP(C23,'Input Data'!$B$16:$Z$52,4,FALSE)</f>
        <v>18.399999999999999</v>
      </c>
      <c r="E35" s="3">
        <f>VLOOKUP(C23,'Input Data'!$B$16:$Z$52,5,FALSE)</f>
        <v>2</v>
      </c>
    </row>
    <row r="36" spans="1:7" x14ac:dyDescent="0.3">
      <c r="A36">
        <v>11</v>
      </c>
      <c r="C36" s="3">
        <f t="shared" si="3"/>
        <v>46.2</v>
      </c>
      <c r="D36" s="3">
        <f>VLOOKUP(C23,'Input Data'!$B$16:$Z$52,7,FALSE)</f>
        <v>18.399999999999999</v>
      </c>
      <c r="E36" s="3">
        <f>VLOOKUP(C23,'Input Data'!$B$16:$Z$52,8,FALSE)</f>
        <v>3.5</v>
      </c>
    </row>
    <row r="37" spans="1:7" x14ac:dyDescent="0.3">
      <c r="A37">
        <v>12</v>
      </c>
      <c r="C37" s="3">
        <f t="shared" si="3"/>
        <v>46.2</v>
      </c>
      <c r="D37" s="3">
        <f>VLOOKUP(C23,'Input Data'!$B$16:$Z$52,10,FALSE)</f>
        <v>18.399999999999999</v>
      </c>
      <c r="E37" s="3">
        <f>VLOOKUP(C23,'Input Data'!$B$16:$Z$52,11,FALSE)</f>
        <v>5.6</v>
      </c>
    </row>
    <row r="38" spans="1:7" x14ac:dyDescent="0.3">
      <c r="A38">
        <v>13</v>
      </c>
      <c r="C38" s="3">
        <f t="shared" si="3"/>
        <v>46.2</v>
      </c>
      <c r="D38" s="3">
        <f>VLOOKUP(C23,'Input Data'!$B$16:$Z$52,20,FALSE)</f>
        <v>18.399999999999999</v>
      </c>
      <c r="E38" s="3">
        <f>VLOOKUP(C23,'Input Data'!$B$16:$Z$52,21,FALSE)</f>
        <v>7.4</v>
      </c>
    </row>
    <row r="39" spans="1:7" x14ac:dyDescent="0.3">
      <c r="A39">
        <v>14</v>
      </c>
      <c r="C39" s="3">
        <f t="shared" si="3"/>
        <v>46.2</v>
      </c>
      <c r="D39" s="3">
        <f>VLOOKUP(C23,'Input Data'!$B$16:$Z$52,13,FALSE)</f>
        <v>18.399999999999999</v>
      </c>
      <c r="E39" s="3">
        <f>VLOOKUP(C23,'Input Data'!$B$16:$Z$52,14,FALSE)</f>
        <v>9</v>
      </c>
    </row>
    <row r="44" spans="1:7" x14ac:dyDescent="0.3">
      <c r="B44" t="s">
        <v>6</v>
      </c>
      <c r="C44" s="4">
        <f>C23+2</f>
        <v>132</v>
      </c>
    </row>
    <row r="46" spans="1:7" x14ac:dyDescent="0.3">
      <c r="C46" t="s">
        <v>11</v>
      </c>
      <c r="D46" t="s">
        <v>12</v>
      </c>
      <c r="E46" t="s">
        <v>13</v>
      </c>
    </row>
    <row r="47" spans="1:7" x14ac:dyDescent="0.3">
      <c r="A47">
        <v>1</v>
      </c>
      <c r="C47" s="3">
        <f>VLOOKUP(C44,'Input Data'!$B$16:$Z$52,2,FALSE)</f>
        <v>44.600000000000009</v>
      </c>
      <c r="D47" s="2">
        <v>0</v>
      </c>
      <c r="E47" s="2">
        <v>0</v>
      </c>
      <c r="G47" t="s">
        <v>26</v>
      </c>
    </row>
    <row r="48" spans="1:7" x14ac:dyDescent="0.3">
      <c r="A48">
        <v>2</v>
      </c>
      <c r="C48" s="3">
        <f>C47</f>
        <v>44.600000000000009</v>
      </c>
      <c r="D48" s="6">
        <f t="shared" ref="D48:D51" si="4">D49-G49</f>
        <v>3.4849700000000023</v>
      </c>
      <c r="E48" s="2">
        <v>0</v>
      </c>
      <c r="F48" s="3"/>
      <c r="G48" s="1">
        <v>3.9</v>
      </c>
    </row>
    <row r="49" spans="1:7" x14ac:dyDescent="0.3">
      <c r="A49">
        <v>3</v>
      </c>
      <c r="C49" s="3">
        <f t="shared" ref="C49:C60" si="5">C48</f>
        <v>44.600000000000009</v>
      </c>
      <c r="D49" s="6">
        <f t="shared" si="4"/>
        <v>6.9849700000000023</v>
      </c>
      <c r="E49" s="2">
        <v>0</v>
      </c>
      <c r="F49" s="3"/>
      <c r="G49" s="1">
        <v>3.5</v>
      </c>
    </row>
    <row r="50" spans="1:7" x14ac:dyDescent="0.3">
      <c r="A50">
        <v>4</v>
      </c>
      <c r="C50" s="3">
        <f t="shared" si="5"/>
        <v>44.600000000000009</v>
      </c>
      <c r="D50" s="6">
        <f t="shared" si="4"/>
        <v>9.834970000000002</v>
      </c>
      <c r="E50" s="2">
        <v>0</v>
      </c>
      <c r="F50" s="3"/>
      <c r="G50" s="1">
        <v>2.85</v>
      </c>
    </row>
    <row r="51" spans="1:7" x14ac:dyDescent="0.3">
      <c r="A51">
        <v>5</v>
      </c>
      <c r="C51" s="3">
        <f t="shared" si="5"/>
        <v>44.600000000000009</v>
      </c>
      <c r="D51" s="6">
        <f t="shared" si="4"/>
        <v>12.284970000000001</v>
      </c>
      <c r="E51" s="2">
        <v>0</v>
      </c>
      <c r="F51" s="3"/>
      <c r="G51" s="1">
        <v>2.4500000000000002</v>
      </c>
    </row>
    <row r="52" spans="1:7" x14ac:dyDescent="0.3">
      <c r="A52">
        <v>6</v>
      </c>
      <c r="C52" s="3">
        <f t="shared" si="5"/>
        <v>44.600000000000009</v>
      </c>
      <c r="D52" s="6">
        <f>D53-G53</f>
        <v>14.33497</v>
      </c>
      <c r="E52" s="2">
        <v>0</v>
      </c>
      <c r="F52" s="3"/>
      <c r="G52" s="1">
        <v>2.0499999999999998</v>
      </c>
    </row>
    <row r="53" spans="1:7" x14ac:dyDescent="0.3">
      <c r="A53">
        <v>7</v>
      </c>
      <c r="C53" s="3">
        <f t="shared" si="5"/>
        <v>44.600000000000009</v>
      </c>
      <c r="D53" s="3">
        <f>VLOOKUP(C44,'Input Data'!$B$16:$Z$52,16,FALSE)</f>
        <v>15.984970000000001</v>
      </c>
      <c r="E53" s="3">
        <f>VLOOKUP(C44,'Input Data'!$B$16:$Z$52,17,FALSE)</f>
        <v>0</v>
      </c>
      <c r="F53" s="3"/>
      <c r="G53" s="1">
        <v>1.65</v>
      </c>
    </row>
    <row r="54" spans="1:7" x14ac:dyDescent="0.3">
      <c r="A54">
        <v>8</v>
      </c>
      <c r="C54" s="3">
        <f t="shared" si="5"/>
        <v>44.600000000000009</v>
      </c>
      <c r="D54" s="2">
        <v>17</v>
      </c>
      <c r="E54" s="2">
        <v>0.25</v>
      </c>
    </row>
    <row r="55" spans="1:7" x14ac:dyDescent="0.3">
      <c r="A55">
        <v>9</v>
      </c>
      <c r="C55" s="3">
        <f t="shared" si="5"/>
        <v>44.600000000000009</v>
      </c>
      <c r="D55" s="3">
        <f>VLOOKUP(C44,'Input Data'!$B$16:$Z$52,24,FALSE)</f>
        <v>18.042524999999998</v>
      </c>
      <c r="E55" s="3">
        <f>VLOOKUP(C44,'Input Data'!$B$16:$Z$52,25,FALSE)</f>
        <v>1</v>
      </c>
    </row>
    <row r="56" spans="1:7" x14ac:dyDescent="0.3">
      <c r="A56">
        <v>10</v>
      </c>
      <c r="C56" s="3">
        <f t="shared" si="5"/>
        <v>44.600000000000009</v>
      </c>
      <c r="D56" s="3">
        <f>VLOOKUP(C44,'Input Data'!$B$16:$Z$52,4,FALSE)</f>
        <v>18.390999999999998</v>
      </c>
      <c r="E56" s="3">
        <f>VLOOKUP(C44,'Input Data'!$B$16:$Z$52,5,FALSE)</f>
        <v>2</v>
      </c>
    </row>
    <row r="57" spans="1:7" x14ac:dyDescent="0.3">
      <c r="A57">
        <v>11</v>
      </c>
      <c r="C57" s="3">
        <f t="shared" si="5"/>
        <v>44.600000000000009</v>
      </c>
      <c r="D57" s="3">
        <f>VLOOKUP(C44,'Input Data'!$B$16:$Z$52,7,FALSE)</f>
        <v>18.399999999999999</v>
      </c>
      <c r="E57" s="3">
        <f>VLOOKUP(C44,'Input Data'!$B$16:$Z$52,8,FALSE)</f>
        <v>3.5</v>
      </c>
    </row>
    <row r="58" spans="1:7" x14ac:dyDescent="0.3">
      <c r="A58">
        <v>12</v>
      </c>
      <c r="C58" s="3">
        <f t="shared" si="5"/>
        <v>44.600000000000009</v>
      </c>
      <c r="D58" s="3">
        <f>VLOOKUP(C44,'Input Data'!$B$16:$Z$52,10,FALSE)</f>
        <v>18.399999999999999</v>
      </c>
      <c r="E58" s="3">
        <f>VLOOKUP(C44,'Input Data'!$B$16:$Z$52,11,FALSE)</f>
        <v>5.6</v>
      </c>
    </row>
    <row r="59" spans="1:7" x14ac:dyDescent="0.3">
      <c r="A59">
        <v>13</v>
      </c>
      <c r="C59" s="3">
        <f t="shared" si="5"/>
        <v>44.600000000000009</v>
      </c>
      <c r="D59" s="3">
        <f>VLOOKUP(C44,'Input Data'!$B$16:$Z$52,20,FALSE)</f>
        <v>18.399999999999999</v>
      </c>
      <c r="E59" s="3">
        <f>VLOOKUP(C44,'Input Data'!$B$16:$Z$52,21,FALSE)</f>
        <v>7.4</v>
      </c>
    </row>
    <row r="60" spans="1:7" x14ac:dyDescent="0.3">
      <c r="A60">
        <v>14</v>
      </c>
      <c r="C60" s="3">
        <f t="shared" si="5"/>
        <v>44.600000000000009</v>
      </c>
      <c r="D60" s="3">
        <f>VLOOKUP(C44,'Input Data'!$B$16:$Z$52,13,FALSE)</f>
        <v>18.399999999999999</v>
      </c>
      <c r="E60" s="3">
        <f>VLOOKUP(C44,'Input Data'!$B$16:$Z$52,14,FALSE)</f>
        <v>9</v>
      </c>
    </row>
    <row r="65" spans="1:7" x14ac:dyDescent="0.3">
      <c r="B65" t="s">
        <v>6</v>
      </c>
      <c r="C65" s="4">
        <f>C44+2</f>
        <v>134</v>
      </c>
    </row>
    <row r="67" spans="1:7" x14ac:dyDescent="0.3">
      <c r="C67" t="s">
        <v>11</v>
      </c>
      <c r="D67" t="s">
        <v>12</v>
      </c>
      <c r="E67" t="s">
        <v>13</v>
      </c>
    </row>
    <row r="68" spans="1:7" x14ac:dyDescent="0.3">
      <c r="A68">
        <v>1</v>
      </c>
      <c r="C68" s="3">
        <f>VLOOKUP(C65,'Input Data'!$B$16:$Z$52,2,FALSE)</f>
        <v>43.000000000000014</v>
      </c>
      <c r="D68" s="2">
        <v>0</v>
      </c>
      <c r="E68" s="2">
        <v>0</v>
      </c>
      <c r="G68" t="s">
        <v>26</v>
      </c>
    </row>
    <row r="69" spans="1:7" x14ac:dyDescent="0.3">
      <c r="A69">
        <v>2</v>
      </c>
      <c r="C69" s="3">
        <f>C68</f>
        <v>43.000000000000014</v>
      </c>
      <c r="D69" s="6">
        <f t="shared" ref="D69:D72" si="6">D70-G70</f>
        <v>3.2923800000000032</v>
      </c>
      <c r="E69" s="2">
        <v>0</v>
      </c>
      <c r="F69" s="3"/>
      <c r="G69" s="1">
        <v>3.9</v>
      </c>
    </row>
    <row r="70" spans="1:7" x14ac:dyDescent="0.3">
      <c r="A70">
        <v>3</v>
      </c>
      <c r="C70" s="3">
        <f t="shared" ref="C70:C81" si="7">C69</f>
        <v>43.000000000000014</v>
      </c>
      <c r="D70" s="6">
        <f t="shared" si="6"/>
        <v>6.7923800000000032</v>
      </c>
      <c r="E70" s="2">
        <v>0</v>
      </c>
      <c r="F70" s="3"/>
      <c r="G70" s="1">
        <v>3.5</v>
      </c>
    </row>
    <row r="71" spans="1:7" x14ac:dyDescent="0.3">
      <c r="A71">
        <v>4</v>
      </c>
      <c r="C71" s="3">
        <f t="shared" si="7"/>
        <v>43.000000000000014</v>
      </c>
      <c r="D71" s="6">
        <f t="shared" si="6"/>
        <v>9.6423800000000028</v>
      </c>
      <c r="E71" s="2">
        <v>0</v>
      </c>
      <c r="F71" s="3"/>
      <c r="G71" s="1">
        <v>2.85</v>
      </c>
    </row>
    <row r="72" spans="1:7" x14ac:dyDescent="0.3">
      <c r="A72">
        <v>5</v>
      </c>
      <c r="C72" s="3">
        <f t="shared" si="7"/>
        <v>43.000000000000014</v>
      </c>
      <c r="D72" s="6">
        <f t="shared" si="6"/>
        <v>12.092380000000002</v>
      </c>
      <c r="E72" s="2">
        <v>0</v>
      </c>
      <c r="F72" s="3"/>
      <c r="G72" s="1">
        <v>2.4500000000000002</v>
      </c>
    </row>
    <row r="73" spans="1:7" x14ac:dyDescent="0.3">
      <c r="A73">
        <v>6</v>
      </c>
      <c r="C73" s="3">
        <f t="shared" si="7"/>
        <v>43.000000000000014</v>
      </c>
      <c r="D73" s="6">
        <f>D74-G74</f>
        <v>14.142380000000001</v>
      </c>
      <c r="E73" s="2">
        <v>0</v>
      </c>
      <c r="F73" s="3"/>
      <c r="G73" s="1">
        <v>2.0499999999999998</v>
      </c>
    </row>
    <row r="74" spans="1:7" x14ac:dyDescent="0.3">
      <c r="A74">
        <v>7</v>
      </c>
      <c r="C74" s="3">
        <f t="shared" si="7"/>
        <v>43.000000000000014</v>
      </c>
      <c r="D74" s="3">
        <f>VLOOKUP(C65,'Input Data'!$B$16:$Z$52,16,FALSE)</f>
        <v>15.792380000000001</v>
      </c>
      <c r="E74" s="3">
        <f>VLOOKUP(C65,'Input Data'!$B$16:$Z$52,17,FALSE)</f>
        <v>0</v>
      </c>
      <c r="F74" s="3"/>
      <c r="G74" s="1">
        <v>1.65</v>
      </c>
    </row>
    <row r="75" spans="1:7" x14ac:dyDescent="0.3">
      <c r="A75">
        <v>8</v>
      </c>
      <c r="C75" s="3">
        <f t="shared" si="7"/>
        <v>43.000000000000014</v>
      </c>
      <c r="D75" s="2">
        <v>17</v>
      </c>
      <c r="E75" s="2">
        <v>0.3</v>
      </c>
    </row>
    <row r="76" spans="1:7" x14ac:dyDescent="0.3">
      <c r="A76">
        <v>9</v>
      </c>
      <c r="C76" s="3">
        <f t="shared" si="7"/>
        <v>43.000000000000014</v>
      </c>
      <c r="D76" s="3">
        <f>VLOOKUP(C65,'Input Data'!$B$16:$Z$52,24,FALSE)</f>
        <v>17.962336000000001</v>
      </c>
      <c r="E76" s="3">
        <f>VLOOKUP(C65,'Input Data'!$B$16:$Z$52,25,FALSE)</f>
        <v>1</v>
      </c>
    </row>
    <row r="77" spans="1:7" x14ac:dyDescent="0.3">
      <c r="A77">
        <v>10</v>
      </c>
      <c r="C77" s="3">
        <f t="shared" si="7"/>
        <v>43.000000000000014</v>
      </c>
      <c r="D77" s="3">
        <f>VLOOKUP(C65,'Input Data'!$B$16:$Z$52,4,FALSE)</f>
        <v>18.373999999999999</v>
      </c>
      <c r="E77" s="3">
        <f>VLOOKUP(C65,'Input Data'!$B$16:$Z$52,5,FALSE)</f>
        <v>2</v>
      </c>
    </row>
    <row r="78" spans="1:7" x14ac:dyDescent="0.3">
      <c r="A78">
        <v>11</v>
      </c>
      <c r="C78" s="3">
        <f t="shared" si="7"/>
        <v>43.000000000000014</v>
      </c>
      <c r="D78" s="3">
        <f>VLOOKUP(C65,'Input Data'!$B$16:$Z$52,7,FALSE)</f>
        <v>18.399999999999999</v>
      </c>
      <c r="E78" s="3">
        <f>VLOOKUP(C65,'Input Data'!$B$16:$Z$52,8,FALSE)</f>
        <v>3.5</v>
      </c>
    </row>
    <row r="79" spans="1:7" x14ac:dyDescent="0.3">
      <c r="A79">
        <v>12</v>
      </c>
      <c r="C79" s="3">
        <f t="shared" si="7"/>
        <v>43.000000000000014</v>
      </c>
      <c r="D79" s="3">
        <f>VLOOKUP(C65,'Input Data'!$B$16:$Z$52,10,FALSE)</f>
        <v>18.399999999999999</v>
      </c>
      <c r="E79" s="3">
        <f>VLOOKUP(C65,'Input Data'!$B$16:$Z$52,11,FALSE)</f>
        <v>5.6</v>
      </c>
    </row>
    <row r="80" spans="1:7" x14ac:dyDescent="0.3">
      <c r="A80">
        <v>13</v>
      </c>
      <c r="C80" s="3">
        <f t="shared" si="7"/>
        <v>43.000000000000014</v>
      </c>
      <c r="D80" s="3">
        <f>VLOOKUP(C65,'Input Data'!$B$16:$Z$52,20,FALSE)</f>
        <v>18.399999999999999</v>
      </c>
      <c r="E80" s="3">
        <f>VLOOKUP(C65,'Input Data'!$B$16:$Z$52,21,FALSE)</f>
        <v>7.4</v>
      </c>
    </row>
    <row r="81" spans="1:7" x14ac:dyDescent="0.3">
      <c r="A81">
        <v>14</v>
      </c>
      <c r="C81" s="3">
        <f t="shared" si="7"/>
        <v>43.000000000000014</v>
      </c>
      <c r="D81" s="3">
        <f>VLOOKUP(C65,'Input Data'!$B$16:$Z$52,13,FALSE)</f>
        <v>18.399999999999999</v>
      </c>
      <c r="E81" s="3">
        <f>VLOOKUP(C65,'Input Data'!$B$16:$Z$52,14,FALSE)</f>
        <v>9</v>
      </c>
    </row>
    <row r="86" spans="1:7" x14ac:dyDescent="0.3">
      <c r="B86" t="s">
        <v>6</v>
      </c>
      <c r="C86" s="4">
        <f>C65+2</f>
        <v>136</v>
      </c>
    </row>
    <row r="88" spans="1:7" x14ac:dyDescent="0.3">
      <c r="C88" t="s">
        <v>11</v>
      </c>
      <c r="D88" t="s">
        <v>12</v>
      </c>
      <c r="E88" t="s">
        <v>13</v>
      </c>
    </row>
    <row r="89" spans="1:7" x14ac:dyDescent="0.3">
      <c r="A89">
        <v>1</v>
      </c>
      <c r="C89" s="3">
        <f>VLOOKUP(C86,'Input Data'!$B$16:$Z$52,2,FALSE)</f>
        <v>41.40000000000002</v>
      </c>
      <c r="D89" s="2">
        <v>0</v>
      </c>
      <c r="E89" s="2">
        <v>0</v>
      </c>
      <c r="G89" t="s">
        <v>26</v>
      </c>
    </row>
    <row r="90" spans="1:7" x14ac:dyDescent="0.3">
      <c r="A90">
        <v>2</v>
      </c>
      <c r="C90" s="3">
        <f>C89</f>
        <v>41.40000000000002</v>
      </c>
      <c r="D90" s="6">
        <f t="shared" ref="D90:D93" si="8">D91-G91</f>
        <v>3.0997900000000005</v>
      </c>
      <c r="E90" s="2">
        <v>0</v>
      </c>
      <c r="F90" s="3"/>
      <c r="G90" s="1">
        <v>3.9</v>
      </c>
    </row>
    <row r="91" spans="1:7" x14ac:dyDescent="0.3">
      <c r="A91">
        <v>3</v>
      </c>
      <c r="C91" s="3">
        <f t="shared" ref="C91:C102" si="9">C90</f>
        <v>41.40000000000002</v>
      </c>
      <c r="D91" s="6">
        <f t="shared" si="8"/>
        <v>6.5997900000000005</v>
      </c>
      <c r="E91" s="2">
        <v>0</v>
      </c>
      <c r="F91" s="3"/>
      <c r="G91" s="1">
        <v>3.5</v>
      </c>
    </row>
    <row r="92" spans="1:7" x14ac:dyDescent="0.3">
      <c r="A92">
        <v>4</v>
      </c>
      <c r="C92" s="3">
        <f t="shared" si="9"/>
        <v>41.40000000000002</v>
      </c>
      <c r="D92" s="6">
        <f t="shared" si="8"/>
        <v>9.4497900000000001</v>
      </c>
      <c r="E92" s="2">
        <v>0</v>
      </c>
      <c r="F92" s="3"/>
      <c r="G92" s="1">
        <v>2.85</v>
      </c>
    </row>
    <row r="93" spans="1:7" x14ac:dyDescent="0.3">
      <c r="A93">
        <v>5</v>
      </c>
      <c r="C93" s="3">
        <f t="shared" si="9"/>
        <v>41.40000000000002</v>
      </c>
      <c r="D93" s="6">
        <f t="shared" si="8"/>
        <v>11.899789999999999</v>
      </c>
      <c r="E93" s="2">
        <v>0</v>
      </c>
      <c r="F93" s="3"/>
      <c r="G93" s="1">
        <v>2.4500000000000002</v>
      </c>
    </row>
    <row r="94" spans="1:7" x14ac:dyDescent="0.3">
      <c r="A94">
        <v>6</v>
      </c>
      <c r="C94" s="3">
        <f t="shared" si="9"/>
        <v>41.40000000000002</v>
      </c>
      <c r="D94" s="6">
        <f>D95-G95</f>
        <v>13.94979</v>
      </c>
      <c r="E94" s="2">
        <v>0</v>
      </c>
      <c r="F94" s="3"/>
      <c r="G94" s="1">
        <v>2.0499999999999998</v>
      </c>
    </row>
    <row r="95" spans="1:7" x14ac:dyDescent="0.3">
      <c r="A95">
        <v>7</v>
      </c>
      <c r="C95" s="3">
        <f t="shared" si="9"/>
        <v>41.40000000000002</v>
      </c>
      <c r="D95" s="3">
        <f>VLOOKUP(C86,'Input Data'!$B$16:$Z$52,16,FALSE)</f>
        <v>15.59979</v>
      </c>
      <c r="E95" s="3">
        <f>VLOOKUP(C86,'Input Data'!$B$16:$Z$52,17,FALSE)</f>
        <v>0</v>
      </c>
      <c r="F95" s="3"/>
      <c r="G95" s="1">
        <v>1.65</v>
      </c>
    </row>
    <row r="96" spans="1:7" x14ac:dyDescent="0.3">
      <c r="A96">
        <v>8</v>
      </c>
      <c r="C96" s="3">
        <f t="shared" si="9"/>
        <v>41.40000000000002</v>
      </c>
      <c r="D96" s="2">
        <v>17</v>
      </c>
      <c r="E96" s="2">
        <v>0.4</v>
      </c>
    </row>
    <row r="97" spans="1:7" x14ac:dyDescent="0.3">
      <c r="A97">
        <v>9</v>
      </c>
      <c r="C97" s="3">
        <f t="shared" si="9"/>
        <v>41.40000000000002</v>
      </c>
      <c r="D97" s="3">
        <f>VLOOKUP(C86,'Input Data'!$B$16:$Z$52,24,FALSE)</f>
        <v>17.801957999999999</v>
      </c>
      <c r="E97" s="3">
        <f>VLOOKUP(C86,'Input Data'!$B$16:$Z$52,25,FALSE)</f>
        <v>1</v>
      </c>
    </row>
    <row r="98" spans="1:7" x14ac:dyDescent="0.3">
      <c r="A98">
        <v>10</v>
      </c>
      <c r="C98" s="3">
        <f t="shared" si="9"/>
        <v>41.40000000000002</v>
      </c>
      <c r="D98" s="3">
        <f>VLOOKUP(C86,'Input Data'!$B$16:$Z$52,4,FALSE)</f>
        <v>18.303000000000001</v>
      </c>
      <c r="E98" s="3">
        <f>VLOOKUP(C86,'Input Data'!$B$16:$Z$52,5,FALSE)</f>
        <v>2</v>
      </c>
    </row>
    <row r="99" spans="1:7" x14ac:dyDescent="0.3">
      <c r="A99">
        <v>11</v>
      </c>
      <c r="C99" s="3">
        <f t="shared" si="9"/>
        <v>41.40000000000002</v>
      </c>
      <c r="D99" s="3">
        <f>VLOOKUP(C86,'Input Data'!$B$16:$Z$52,7,FALSE)</f>
        <v>18.399999999999999</v>
      </c>
      <c r="E99" s="3">
        <f>VLOOKUP(C86,'Input Data'!$B$16:$Z$52,8,FALSE)</f>
        <v>3.5</v>
      </c>
    </row>
    <row r="100" spans="1:7" x14ac:dyDescent="0.3">
      <c r="A100">
        <v>12</v>
      </c>
      <c r="C100" s="3">
        <f t="shared" si="9"/>
        <v>41.40000000000002</v>
      </c>
      <c r="D100" s="3">
        <f>VLOOKUP(C86,'Input Data'!$B$16:$Z$52,10,FALSE)</f>
        <v>18.399999999999999</v>
      </c>
      <c r="E100" s="3">
        <f>VLOOKUP(C86,'Input Data'!$B$16:$Z$52,11,FALSE)</f>
        <v>5.6</v>
      </c>
    </row>
    <row r="101" spans="1:7" x14ac:dyDescent="0.3">
      <c r="A101">
        <v>13</v>
      </c>
      <c r="C101" s="3">
        <f t="shared" si="9"/>
        <v>41.40000000000002</v>
      </c>
      <c r="D101" s="3">
        <f>VLOOKUP(C86,'Input Data'!$B$16:$Z$52,20,FALSE)</f>
        <v>18.399999999999999</v>
      </c>
      <c r="E101" s="3">
        <f>VLOOKUP(C86,'Input Data'!$B$16:$Z$52,21,FALSE)</f>
        <v>7.4</v>
      </c>
    </row>
    <row r="102" spans="1:7" x14ac:dyDescent="0.3">
      <c r="A102">
        <v>14</v>
      </c>
      <c r="C102" s="3">
        <f t="shared" si="9"/>
        <v>41.40000000000002</v>
      </c>
      <c r="D102" s="3">
        <f>VLOOKUP(C86,'Input Data'!$B$16:$Z$52,13,FALSE)</f>
        <v>18.399999999999999</v>
      </c>
      <c r="E102" s="3">
        <f>VLOOKUP(C86,'Input Data'!$B$16:$Z$52,14,FALSE)</f>
        <v>9</v>
      </c>
    </row>
    <row r="107" spans="1:7" x14ac:dyDescent="0.3">
      <c r="B107" t="s">
        <v>6</v>
      </c>
      <c r="C107" s="4">
        <f>C86+2</f>
        <v>138</v>
      </c>
    </row>
    <row r="109" spans="1:7" x14ac:dyDescent="0.3">
      <c r="C109" t="s">
        <v>11</v>
      </c>
      <c r="D109" t="s">
        <v>12</v>
      </c>
      <c r="E109" t="s">
        <v>13</v>
      </c>
    </row>
    <row r="110" spans="1:7" x14ac:dyDescent="0.3">
      <c r="A110">
        <v>1</v>
      </c>
      <c r="C110" s="3">
        <f>VLOOKUP(C107,'Input Data'!$B$16:$Z$52,2,FALSE)</f>
        <v>39.800000000000026</v>
      </c>
      <c r="D110" s="2">
        <v>0</v>
      </c>
      <c r="E110" s="2">
        <v>0</v>
      </c>
      <c r="G110" t="s">
        <v>26</v>
      </c>
    </row>
    <row r="111" spans="1:7" x14ac:dyDescent="0.3">
      <c r="A111">
        <v>2</v>
      </c>
      <c r="C111" s="3">
        <f>C110</f>
        <v>39.800000000000026</v>
      </c>
      <c r="D111" s="6">
        <f t="shared" ref="D111:D114" si="10">D112-G112</f>
        <v>2.7146100000000022</v>
      </c>
      <c r="E111" s="2">
        <v>0</v>
      </c>
      <c r="F111" s="3"/>
      <c r="G111" s="1">
        <v>3.9</v>
      </c>
    </row>
    <row r="112" spans="1:7" x14ac:dyDescent="0.3">
      <c r="A112">
        <v>3</v>
      </c>
      <c r="C112" s="3">
        <f t="shared" ref="C112:C123" si="11">C111</f>
        <v>39.800000000000026</v>
      </c>
      <c r="D112" s="6">
        <f t="shared" si="10"/>
        <v>6.2146100000000022</v>
      </c>
      <c r="E112" s="2">
        <v>0</v>
      </c>
      <c r="F112" s="3"/>
      <c r="G112" s="1">
        <v>3.5</v>
      </c>
    </row>
    <row r="113" spans="1:7" x14ac:dyDescent="0.3">
      <c r="A113">
        <v>4</v>
      </c>
      <c r="C113" s="3">
        <f t="shared" si="11"/>
        <v>39.800000000000026</v>
      </c>
      <c r="D113" s="6">
        <f t="shared" si="10"/>
        <v>9.0646100000000018</v>
      </c>
      <c r="E113" s="2">
        <v>0</v>
      </c>
      <c r="F113" s="3"/>
      <c r="G113" s="1">
        <v>2.85</v>
      </c>
    </row>
    <row r="114" spans="1:7" x14ac:dyDescent="0.3">
      <c r="A114">
        <v>5</v>
      </c>
      <c r="C114" s="3">
        <f t="shared" si="11"/>
        <v>39.800000000000026</v>
      </c>
      <c r="D114" s="6">
        <f t="shared" si="10"/>
        <v>11.514610000000001</v>
      </c>
      <c r="E114" s="2">
        <v>0</v>
      </c>
      <c r="F114" s="3"/>
      <c r="G114" s="1">
        <v>2.4500000000000002</v>
      </c>
    </row>
    <row r="115" spans="1:7" x14ac:dyDescent="0.3">
      <c r="A115">
        <v>6</v>
      </c>
      <c r="C115" s="3">
        <f t="shared" si="11"/>
        <v>39.800000000000026</v>
      </c>
      <c r="D115" s="6">
        <f>D116-G116</f>
        <v>13.56461</v>
      </c>
      <c r="E115" s="2">
        <v>0</v>
      </c>
      <c r="F115" s="3"/>
      <c r="G115" s="1">
        <v>2.0499999999999998</v>
      </c>
    </row>
    <row r="116" spans="1:7" x14ac:dyDescent="0.3">
      <c r="A116">
        <v>7</v>
      </c>
      <c r="C116" s="3">
        <f t="shared" si="11"/>
        <v>39.800000000000026</v>
      </c>
      <c r="D116" s="3">
        <f>VLOOKUP(C107,'Input Data'!$B$16:$Z$52,16,FALSE)</f>
        <v>15.21461</v>
      </c>
      <c r="E116" s="3">
        <f>VLOOKUP(C107,'Input Data'!$B$16:$Z$52,17,FALSE)</f>
        <v>0</v>
      </c>
      <c r="F116" s="3"/>
      <c r="G116" s="1">
        <v>1.65</v>
      </c>
    </row>
    <row r="117" spans="1:7" x14ac:dyDescent="0.3">
      <c r="A117">
        <v>8</v>
      </c>
      <c r="C117" s="3">
        <f t="shared" si="11"/>
        <v>39.800000000000026</v>
      </c>
      <c r="D117" s="2">
        <v>16.5</v>
      </c>
      <c r="E117" s="2">
        <v>0.24</v>
      </c>
    </row>
    <row r="118" spans="1:7" x14ac:dyDescent="0.3">
      <c r="A118">
        <v>9</v>
      </c>
      <c r="C118" s="3">
        <f t="shared" si="11"/>
        <v>39.800000000000026</v>
      </c>
      <c r="D118" s="3">
        <f>VLOOKUP(C107,'Input Data'!$B$16:$Z$52,24,FALSE)</f>
        <v>17.561391</v>
      </c>
      <c r="E118" s="3">
        <f>VLOOKUP(C107,'Input Data'!$B$16:$Z$52,25,FALSE)</f>
        <v>1</v>
      </c>
    </row>
    <row r="119" spans="1:7" x14ac:dyDescent="0.3">
      <c r="A119">
        <v>10</v>
      </c>
      <c r="C119" s="3">
        <f t="shared" si="11"/>
        <v>39.800000000000026</v>
      </c>
      <c r="D119" s="3">
        <f>VLOOKUP(C107,'Input Data'!$B$16:$Z$52,4,FALSE)</f>
        <v>18.18</v>
      </c>
      <c r="E119" s="3">
        <f>VLOOKUP(C107,'Input Data'!$B$16:$Z$52,5,FALSE)</f>
        <v>2</v>
      </c>
    </row>
    <row r="120" spans="1:7" x14ac:dyDescent="0.3">
      <c r="A120">
        <v>11</v>
      </c>
      <c r="C120" s="3">
        <f t="shared" si="11"/>
        <v>39.800000000000026</v>
      </c>
      <c r="D120" s="3">
        <f>VLOOKUP(C107,'Input Data'!$B$16:$Z$52,7,FALSE)</f>
        <v>18.399999999999999</v>
      </c>
      <c r="E120" s="3">
        <f>VLOOKUP(C107,'Input Data'!$B$16:$Z$52,8,FALSE)</f>
        <v>3.5</v>
      </c>
    </row>
    <row r="121" spans="1:7" x14ac:dyDescent="0.3">
      <c r="A121">
        <v>12</v>
      </c>
      <c r="C121" s="3">
        <f t="shared" si="11"/>
        <v>39.800000000000026</v>
      </c>
      <c r="D121" s="3">
        <f>VLOOKUP(C107,'Input Data'!$B$16:$Z$52,10,FALSE)</f>
        <v>18.399999999999999</v>
      </c>
      <c r="E121" s="3">
        <f>VLOOKUP(C107,'Input Data'!$B$16:$Z$52,11,FALSE)</f>
        <v>5.6</v>
      </c>
    </row>
    <row r="122" spans="1:7" x14ac:dyDescent="0.3">
      <c r="A122">
        <v>13</v>
      </c>
      <c r="C122" s="3">
        <f t="shared" si="11"/>
        <v>39.800000000000026</v>
      </c>
      <c r="D122" s="3">
        <f>VLOOKUP(C107,'Input Data'!$B$16:$Z$52,20,FALSE)</f>
        <v>18.399999999999999</v>
      </c>
      <c r="E122" s="3">
        <f>VLOOKUP(C107,'Input Data'!$B$16:$Z$52,21,FALSE)</f>
        <v>7.4</v>
      </c>
    </row>
    <row r="123" spans="1:7" x14ac:dyDescent="0.3">
      <c r="A123">
        <v>14</v>
      </c>
      <c r="C123" s="3">
        <f t="shared" si="11"/>
        <v>39.800000000000026</v>
      </c>
      <c r="D123" s="3">
        <f>VLOOKUP(C107,'Input Data'!$B$16:$Z$52,13,FALSE)</f>
        <v>18.399999999999999</v>
      </c>
      <c r="E123" s="3">
        <f>VLOOKUP(C107,'Input Data'!$B$16:$Z$52,14,FALSE)</f>
        <v>9</v>
      </c>
    </row>
    <row r="128" spans="1:7" x14ac:dyDescent="0.3">
      <c r="B128" t="s">
        <v>6</v>
      </c>
      <c r="C128" s="1">
        <f>C107+2</f>
        <v>140</v>
      </c>
    </row>
    <row r="130" spans="1:7" x14ac:dyDescent="0.3">
      <c r="C130" t="s">
        <v>11</v>
      </c>
      <c r="D130" t="s">
        <v>12</v>
      </c>
      <c r="E130" t="s">
        <v>13</v>
      </c>
    </row>
    <row r="131" spans="1:7" x14ac:dyDescent="0.3">
      <c r="A131">
        <v>1</v>
      </c>
      <c r="C131" s="3">
        <f>VLOOKUP(C128,'Input Data'!$B$16:$Z$52,2,FALSE)</f>
        <v>38.200000000000031</v>
      </c>
      <c r="D131" s="2">
        <v>0</v>
      </c>
      <c r="E131" s="2">
        <v>0</v>
      </c>
      <c r="G131" t="s">
        <v>26</v>
      </c>
    </row>
    <row r="132" spans="1:7" x14ac:dyDescent="0.3">
      <c r="A132">
        <v>2</v>
      </c>
      <c r="C132" s="3">
        <f>C131</f>
        <v>38.200000000000031</v>
      </c>
      <c r="D132" s="6">
        <f t="shared" ref="D132:D135" si="12">D133-G133</f>
        <v>2.3294300000000003</v>
      </c>
      <c r="E132" s="2">
        <v>0</v>
      </c>
      <c r="F132" s="3"/>
      <c r="G132" s="1">
        <v>3.9</v>
      </c>
    </row>
    <row r="133" spans="1:7" x14ac:dyDescent="0.3">
      <c r="A133">
        <v>3</v>
      </c>
      <c r="C133" s="3">
        <f t="shared" ref="C133:C144" si="13">C132</f>
        <v>38.200000000000031</v>
      </c>
      <c r="D133" s="6">
        <f t="shared" si="12"/>
        <v>5.8294300000000003</v>
      </c>
      <c r="E133" s="2">
        <v>0</v>
      </c>
      <c r="F133" s="3"/>
      <c r="G133" s="1">
        <v>3.5</v>
      </c>
    </row>
    <row r="134" spans="1:7" x14ac:dyDescent="0.3">
      <c r="A134">
        <v>4</v>
      </c>
      <c r="C134" s="3">
        <f t="shared" si="13"/>
        <v>38.200000000000031</v>
      </c>
      <c r="D134" s="6">
        <f t="shared" si="12"/>
        <v>8.67943</v>
      </c>
      <c r="E134" s="2">
        <v>0</v>
      </c>
      <c r="F134" s="3"/>
      <c r="G134" s="1">
        <v>2.85</v>
      </c>
    </row>
    <row r="135" spans="1:7" x14ac:dyDescent="0.3">
      <c r="A135">
        <v>5</v>
      </c>
      <c r="C135" s="3">
        <f t="shared" si="13"/>
        <v>38.200000000000031</v>
      </c>
      <c r="D135" s="6">
        <f t="shared" si="12"/>
        <v>11.129429999999999</v>
      </c>
      <c r="E135" s="2">
        <v>0</v>
      </c>
      <c r="F135" s="3"/>
      <c r="G135" s="1">
        <v>2.4500000000000002</v>
      </c>
    </row>
    <row r="136" spans="1:7" x14ac:dyDescent="0.3">
      <c r="A136">
        <v>6</v>
      </c>
      <c r="C136" s="3">
        <f t="shared" si="13"/>
        <v>38.200000000000031</v>
      </c>
      <c r="D136" s="6">
        <f>D137-G137</f>
        <v>13.17943</v>
      </c>
      <c r="E136" s="2">
        <v>0</v>
      </c>
      <c r="F136" s="3"/>
      <c r="G136" s="1">
        <v>2.0499999999999998</v>
      </c>
    </row>
    <row r="137" spans="1:7" x14ac:dyDescent="0.3">
      <c r="A137">
        <v>7</v>
      </c>
      <c r="C137" s="3">
        <f t="shared" si="13"/>
        <v>38.200000000000031</v>
      </c>
      <c r="D137" s="3">
        <f>VLOOKUP(C128,'Input Data'!$B$16:$Z$52,16,FALSE)</f>
        <v>14.82943</v>
      </c>
      <c r="E137" s="3">
        <f>VLOOKUP(C128,'Input Data'!$B$16:$Z$52,17,FALSE)</f>
        <v>0</v>
      </c>
      <c r="F137" s="3"/>
      <c r="G137" s="1">
        <v>1.65</v>
      </c>
    </row>
    <row r="138" spans="1:7" x14ac:dyDescent="0.3">
      <c r="A138">
        <v>8</v>
      </c>
      <c r="C138" s="3">
        <f t="shared" si="13"/>
        <v>38.200000000000031</v>
      </c>
      <c r="D138" s="2">
        <v>16</v>
      </c>
      <c r="E138" s="2">
        <v>0.32</v>
      </c>
    </row>
    <row r="139" spans="1:7" x14ac:dyDescent="0.3">
      <c r="A139">
        <v>9</v>
      </c>
      <c r="C139" s="3">
        <f t="shared" si="13"/>
        <v>38.200000000000031</v>
      </c>
      <c r="D139" s="3">
        <f>VLOOKUP(C128,'Input Data'!$B$16:$Z$52,24,FALSE)</f>
        <v>17.240634999999997</v>
      </c>
      <c r="E139" s="3">
        <f>VLOOKUP(C128,'Input Data'!$B$16:$Z$52,25,FALSE)</f>
        <v>1</v>
      </c>
    </row>
    <row r="140" spans="1:7" x14ac:dyDescent="0.3">
      <c r="A140">
        <v>10</v>
      </c>
      <c r="C140" s="3">
        <f t="shared" si="13"/>
        <v>38.200000000000031</v>
      </c>
      <c r="D140" s="3">
        <f>VLOOKUP(C128,'Input Data'!$B$16:$Z$52,4,FALSE)</f>
        <v>17.984999999999999</v>
      </c>
      <c r="E140" s="3">
        <f>VLOOKUP(C128,'Input Data'!$B$16:$Z$52,5,FALSE)</f>
        <v>2</v>
      </c>
    </row>
    <row r="141" spans="1:7" x14ac:dyDescent="0.3">
      <c r="A141">
        <v>11</v>
      </c>
      <c r="C141" s="3">
        <f t="shared" si="13"/>
        <v>38.200000000000031</v>
      </c>
      <c r="D141" s="3">
        <f>VLOOKUP(C128,'Input Data'!$B$16:$Z$52,7,FALSE)</f>
        <v>18.324999999999999</v>
      </c>
      <c r="E141" s="3">
        <f>VLOOKUP(C128,'Input Data'!$B$16:$Z$52,8,FALSE)</f>
        <v>3.5</v>
      </c>
    </row>
    <row r="142" spans="1:7" x14ac:dyDescent="0.3">
      <c r="A142">
        <v>12</v>
      </c>
      <c r="C142" s="3">
        <f t="shared" si="13"/>
        <v>38.200000000000031</v>
      </c>
      <c r="D142" s="3">
        <f>VLOOKUP(C128,'Input Data'!$B$16:$Z$52,10,FALSE)</f>
        <v>18.399999999999999</v>
      </c>
      <c r="E142" s="3">
        <f>VLOOKUP(C128,'Input Data'!$B$16:$Z$52,11,FALSE)</f>
        <v>5.6</v>
      </c>
    </row>
    <row r="143" spans="1:7" x14ac:dyDescent="0.3">
      <c r="A143">
        <v>13</v>
      </c>
      <c r="C143" s="3">
        <f t="shared" si="13"/>
        <v>38.200000000000031</v>
      </c>
      <c r="D143" s="3">
        <f>VLOOKUP(C128,'Input Data'!$B$16:$Z$52,20,FALSE)</f>
        <v>18.399999999999999</v>
      </c>
      <c r="E143" s="3">
        <f>VLOOKUP(C128,'Input Data'!$B$16:$Z$52,21,FALSE)</f>
        <v>7.4</v>
      </c>
    </row>
    <row r="144" spans="1:7" x14ac:dyDescent="0.3">
      <c r="A144">
        <v>14</v>
      </c>
      <c r="C144" s="3">
        <f t="shared" si="13"/>
        <v>38.200000000000031</v>
      </c>
      <c r="D144" s="3">
        <f>VLOOKUP(C128,'Input Data'!$B$16:$Z$52,13,FALSE)</f>
        <v>18.399999999999999</v>
      </c>
      <c r="E144" s="3">
        <f>VLOOKUP(C128,'Input Data'!$B$16:$Z$52,14,FALSE)</f>
        <v>9</v>
      </c>
    </row>
    <row r="149" spans="1:7" x14ac:dyDescent="0.3">
      <c r="B149" t="s">
        <v>6</v>
      </c>
      <c r="C149" s="1">
        <f>C128+2</f>
        <v>142</v>
      </c>
    </row>
    <row r="151" spans="1:7" x14ac:dyDescent="0.3">
      <c r="C151" t="s">
        <v>11</v>
      </c>
      <c r="D151" t="s">
        <v>12</v>
      </c>
      <c r="E151" t="s">
        <v>13</v>
      </c>
    </row>
    <row r="152" spans="1:7" x14ac:dyDescent="0.3">
      <c r="A152">
        <v>1</v>
      </c>
      <c r="C152" s="3">
        <f>VLOOKUP(C149,'Input Data'!$B$16:$Z$52,2,FALSE)</f>
        <v>36.600000000000037</v>
      </c>
      <c r="D152" s="2">
        <v>0</v>
      </c>
      <c r="E152" s="2">
        <v>0</v>
      </c>
      <c r="G152" t="s">
        <v>26</v>
      </c>
    </row>
    <row r="153" spans="1:7" x14ac:dyDescent="0.3">
      <c r="A153">
        <v>2</v>
      </c>
      <c r="C153" s="3">
        <f>C152</f>
        <v>36.600000000000037</v>
      </c>
      <c r="D153" s="6">
        <f t="shared" ref="D153:D156" si="14">D154-G154</f>
        <v>1.944250000000002</v>
      </c>
      <c r="E153" s="2">
        <v>0</v>
      </c>
      <c r="F153" s="3"/>
      <c r="G153" s="1">
        <v>3.9</v>
      </c>
    </row>
    <row r="154" spans="1:7" x14ac:dyDescent="0.3">
      <c r="A154">
        <v>3</v>
      </c>
      <c r="C154" s="3">
        <f t="shared" ref="C154:C165" si="15">C153</f>
        <v>36.600000000000037</v>
      </c>
      <c r="D154" s="6">
        <f t="shared" si="14"/>
        <v>5.444250000000002</v>
      </c>
      <c r="E154" s="2">
        <v>0</v>
      </c>
      <c r="F154" s="3"/>
      <c r="G154" s="1">
        <v>3.5</v>
      </c>
    </row>
    <row r="155" spans="1:7" x14ac:dyDescent="0.3">
      <c r="A155">
        <v>4</v>
      </c>
      <c r="C155" s="3">
        <f t="shared" si="15"/>
        <v>36.600000000000037</v>
      </c>
      <c r="D155" s="6">
        <f t="shared" si="14"/>
        <v>8.2942500000000017</v>
      </c>
      <c r="E155" s="2">
        <v>0</v>
      </c>
      <c r="F155" s="3"/>
      <c r="G155" s="1">
        <v>2.85</v>
      </c>
    </row>
    <row r="156" spans="1:7" x14ac:dyDescent="0.3">
      <c r="A156">
        <v>5</v>
      </c>
      <c r="C156" s="3">
        <f t="shared" si="15"/>
        <v>36.600000000000037</v>
      </c>
      <c r="D156" s="6">
        <f t="shared" si="14"/>
        <v>10.744250000000001</v>
      </c>
      <c r="E156" s="2">
        <v>0</v>
      </c>
      <c r="F156" s="3"/>
      <c r="G156" s="1">
        <v>2.4500000000000002</v>
      </c>
    </row>
    <row r="157" spans="1:7" x14ac:dyDescent="0.3">
      <c r="A157">
        <v>6</v>
      </c>
      <c r="C157" s="3">
        <f t="shared" si="15"/>
        <v>36.600000000000037</v>
      </c>
      <c r="D157" s="6">
        <f>D158-G158</f>
        <v>12.79425</v>
      </c>
      <c r="E157" s="2">
        <v>0</v>
      </c>
      <c r="F157" s="3"/>
      <c r="G157" s="1">
        <v>2.0499999999999998</v>
      </c>
    </row>
    <row r="158" spans="1:7" x14ac:dyDescent="0.3">
      <c r="A158">
        <v>7</v>
      </c>
      <c r="C158" s="3">
        <f t="shared" si="15"/>
        <v>36.600000000000037</v>
      </c>
      <c r="D158" s="3">
        <f>VLOOKUP(C149,'Input Data'!$B$16:$Z$52,16,FALSE)</f>
        <v>14.44425</v>
      </c>
      <c r="E158" s="3">
        <f>VLOOKUP(C149,'Input Data'!$B$16:$Z$52,17,FALSE)</f>
        <v>0</v>
      </c>
      <c r="F158" s="3"/>
      <c r="G158" s="1">
        <v>1.65</v>
      </c>
    </row>
    <row r="159" spans="1:7" x14ac:dyDescent="0.3">
      <c r="A159">
        <v>8</v>
      </c>
      <c r="C159" s="3">
        <f t="shared" si="15"/>
        <v>36.600000000000037</v>
      </c>
      <c r="D159" s="2">
        <v>15.5</v>
      </c>
      <c r="E159" s="2">
        <v>0.24</v>
      </c>
    </row>
    <row r="160" spans="1:7" x14ac:dyDescent="0.3">
      <c r="A160">
        <v>9</v>
      </c>
      <c r="C160" s="3">
        <f t="shared" si="15"/>
        <v>36.600000000000037</v>
      </c>
      <c r="D160" s="3">
        <f>VLOOKUP(C149,'Input Data'!$B$16:$Z$52,24,FALSE)</f>
        <v>16.919878999999998</v>
      </c>
      <c r="E160" s="3">
        <f>VLOOKUP(C149,'Input Data'!$B$16:$Z$52,25,FALSE)</f>
        <v>1</v>
      </c>
    </row>
    <row r="161" spans="1:7" x14ac:dyDescent="0.3">
      <c r="A161">
        <v>10</v>
      </c>
      <c r="C161" s="3">
        <f t="shared" si="15"/>
        <v>36.600000000000037</v>
      </c>
      <c r="D161" s="3">
        <f>VLOOKUP(C149,'Input Data'!$B$16:$Z$52,4,FALSE)</f>
        <v>17.756</v>
      </c>
      <c r="E161" s="3">
        <f>VLOOKUP(C149,'Input Data'!$B$16:$Z$52,5,FALSE)</f>
        <v>2</v>
      </c>
    </row>
    <row r="162" spans="1:7" x14ac:dyDescent="0.3">
      <c r="A162">
        <v>11</v>
      </c>
      <c r="C162" s="3">
        <f t="shared" si="15"/>
        <v>36.600000000000037</v>
      </c>
      <c r="D162" s="3">
        <f>VLOOKUP(C149,'Input Data'!$B$16:$Z$52,7,FALSE)</f>
        <v>18.25</v>
      </c>
      <c r="E162" s="3">
        <f>VLOOKUP(C149,'Input Data'!$B$16:$Z$52,8,FALSE)</f>
        <v>3.5</v>
      </c>
    </row>
    <row r="163" spans="1:7" x14ac:dyDescent="0.3">
      <c r="A163">
        <v>12</v>
      </c>
      <c r="C163" s="3">
        <f t="shared" si="15"/>
        <v>36.600000000000037</v>
      </c>
      <c r="D163" s="3">
        <f>VLOOKUP(C149,'Input Data'!$B$16:$Z$52,10,FALSE)</f>
        <v>18.399999999999999</v>
      </c>
      <c r="E163" s="3">
        <f>VLOOKUP(C149,'Input Data'!$B$16:$Z$52,11,FALSE)</f>
        <v>5.6</v>
      </c>
    </row>
    <row r="164" spans="1:7" x14ac:dyDescent="0.3">
      <c r="A164">
        <v>13</v>
      </c>
      <c r="C164" s="3">
        <f t="shared" si="15"/>
        <v>36.600000000000037</v>
      </c>
      <c r="D164" s="3">
        <f>VLOOKUP(C149,'Input Data'!$B$16:$Z$52,20,FALSE)</f>
        <v>18.363281000000001</v>
      </c>
      <c r="E164" s="3">
        <f>VLOOKUP(C149,'Input Data'!$B$16:$Z$52,21,FALSE)</f>
        <v>7.4</v>
      </c>
    </row>
    <row r="165" spans="1:7" x14ac:dyDescent="0.3">
      <c r="A165">
        <v>14</v>
      </c>
      <c r="C165" s="3">
        <f t="shared" si="15"/>
        <v>36.600000000000037</v>
      </c>
      <c r="D165" s="3">
        <f>VLOOKUP(C149,'Input Data'!$B$16:$Z$52,13,FALSE)</f>
        <v>18.399999999999999</v>
      </c>
      <c r="E165" s="3">
        <f>VLOOKUP(C149,'Input Data'!$B$16:$Z$52,14,FALSE)</f>
        <v>9</v>
      </c>
    </row>
    <row r="170" spans="1:7" x14ac:dyDescent="0.3">
      <c r="B170" t="s">
        <v>6</v>
      </c>
      <c r="C170" s="1">
        <f>C149+2</f>
        <v>144</v>
      </c>
    </row>
    <row r="172" spans="1:7" x14ac:dyDescent="0.3">
      <c r="C172" t="s">
        <v>11</v>
      </c>
      <c r="D172" t="s">
        <v>12</v>
      </c>
      <c r="E172" t="s">
        <v>13</v>
      </c>
    </row>
    <row r="173" spans="1:7" x14ac:dyDescent="0.3">
      <c r="A173">
        <v>1</v>
      </c>
      <c r="C173" s="3">
        <f>VLOOKUP(C170,'Input Data'!$B$16:$Z$52,2,FALSE)</f>
        <v>35.000000000000043</v>
      </c>
      <c r="D173" s="2">
        <v>0</v>
      </c>
      <c r="E173" s="2">
        <v>0</v>
      </c>
      <c r="G173" t="s">
        <v>26</v>
      </c>
    </row>
    <row r="174" spans="1:7" x14ac:dyDescent="0.3">
      <c r="A174">
        <v>2</v>
      </c>
      <c r="C174" s="3">
        <f>C173</f>
        <v>35.000000000000043</v>
      </c>
      <c r="D174" s="6">
        <f t="shared" ref="D174:D177" si="16">D175-G175</f>
        <v>1.5590699999999984</v>
      </c>
      <c r="E174" s="2">
        <v>0</v>
      </c>
      <c r="F174" s="3"/>
      <c r="G174" s="1">
        <v>3.9</v>
      </c>
    </row>
    <row r="175" spans="1:7" x14ac:dyDescent="0.3">
      <c r="A175">
        <v>3</v>
      </c>
      <c r="C175" s="3">
        <f t="shared" ref="C175:C186" si="17">C174</f>
        <v>35.000000000000043</v>
      </c>
      <c r="D175" s="6">
        <f t="shared" si="16"/>
        <v>5.0590699999999984</v>
      </c>
      <c r="E175" s="2">
        <v>0</v>
      </c>
      <c r="F175" s="3"/>
      <c r="G175" s="1">
        <v>3.5</v>
      </c>
    </row>
    <row r="176" spans="1:7" x14ac:dyDescent="0.3">
      <c r="A176">
        <v>4</v>
      </c>
      <c r="C176" s="3">
        <f t="shared" si="17"/>
        <v>35.000000000000043</v>
      </c>
      <c r="D176" s="6">
        <f t="shared" si="16"/>
        <v>7.9090699999999989</v>
      </c>
      <c r="E176" s="2">
        <v>0</v>
      </c>
      <c r="F176" s="3"/>
      <c r="G176" s="1">
        <v>2.85</v>
      </c>
    </row>
    <row r="177" spans="1:7" x14ac:dyDescent="0.3">
      <c r="A177">
        <v>5</v>
      </c>
      <c r="C177" s="3">
        <f t="shared" si="17"/>
        <v>35.000000000000043</v>
      </c>
      <c r="D177" s="6">
        <f t="shared" si="16"/>
        <v>10.359069999999999</v>
      </c>
      <c r="E177" s="2">
        <v>0</v>
      </c>
      <c r="F177" s="3"/>
      <c r="G177" s="1">
        <v>2.4500000000000002</v>
      </c>
    </row>
    <row r="178" spans="1:7" x14ac:dyDescent="0.3">
      <c r="A178">
        <v>6</v>
      </c>
      <c r="C178" s="3">
        <f t="shared" si="17"/>
        <v>35.000000000000043</v>
      </c>
      <c r="D178" s="6">
        <f>D179-G179</f>
        <v>12.40907</v>
      </c>
      <c r="E178" s="2">
        <v>0</v>
      </c>
      <c r="F178" s="3"/>
      <c r="G178" s="1">
        <v>2.0499999999999998</v>
      </c>
    </row>
    <row r="179" spans="1:7" x14ac:dyDescent="0.3">
      <c r="A179">
        <v>7</v>
      </c>
      <c r="C179" s="3">
        <f t="shared" si="17"/>
        <v>35.000000000000043</v>
      </c>
      <c r="D179" s="3">
        <f>VLOOKUP(C170,'Input Data'!$B$16:$Z$52,16,FALSE)</f>
        <v>14.05907</v>
      </c>
      <c r="E179" s="3">
        <f>VLOOKUP(C170,'Input Data'!$B$16:$Z$52,17,FALSE)</f>
        <v>0</v>
      </c>
      <c r="F179" s="3"/>
      <c r="G179" s="1">
        <v>1.65</v>
      </c>
    </row>
    <row r="180" spans="1:7" x14ac:dyDescent="0.3">
      <c r="A180">
        <v>8</v>
      </c>
      <c r="C180" s="3">
        <f t="shared" si="17"/>
        <v>35.000000000000043</v>
      </c>
      <c r="D180" s="2">
        <v>15</v>
      </c>
      <c r="E180" s="2">
        <v>0.18</v>
      </c>
    </row>
    <row r="181" spans="1:7" x14ac:dyDescent="0.3">
      <c r="A181">
        <v>9</v>
      </c>
      <c r="C181" s="3">
        <f t="shared" si="17"/>
        <v>35.000000000000043</v>
      </c>
      <c r="D181" s="3">
        <f>VLOOKUP(C170,'Input Data'!$B$16:$Z$52,24,FALSE)</f>
        <v>16.478839499999999</v>
      </c>
      <c r="E181" s="3">
        <f>VLOOKUP(C170,'Input Data'!$B$16:$Z$52,25,FALSE)</f>
        <v>1</v>
      </c>
    </row>
    <row r="182" spans="1:7" x14ac:dyDescent="0.3">
      <c r="A182">
        <v>10</v>
      </c>
      <c r="C182" s="3">
        <f t="shared" si="17"/>
        <v>35.000000000000043</v>
      </c>
      <c r="D182" s="3">
        <f>VLOOKUP(C170,'Input Data'!$B$16:$Z$52,4,FALSE)</f>
        <v>17.402999999999999</v>
      </c>
      <c r="E182" s="3">
        <f>VLOOKUP(C170,'Input Data'!$B$16:$Z$52,5,FALSE)</f>
        <v>2</v>
      </c>
    </row>
    <row r="183" spans="1:7" x14ac:dyDescent="0.3">
      <c r="A183">
        <v>11</v>
      </c>
      <c r="C183" s="3">
        <f t="shared" si="17"/>
        <v>35.000000000000043</v>
      </c>
      <c r="D183" s="3">
        <f>VLOOKUP(C170,'Input Data'!$B$16:$Z$52,7,FALSE)</f>
        <v>18.056000000000001</v>
      </c>
      <c r="E183" s="3">
        <f>VLOOKUP(C170,'Input Data'!$B$16:$Z$52,8,FALSE)</f>
        <v>3.5</v>
      </c>
    </row>
    <row r="184" spans="1:7" x14ac:dyDescent="0.3">
      <c r="A184">
        <v>12</v>
      </c>
      <c r="C184" s="3">
        <f t="shared" si="17"/>
        <v>35.000000000000043</v>
      </c>
      <c r="D184" s="3">
        <f>VLOOKUP(C170,'Input Data'!$B$16:$Z$52,10,FALSE)</f>
        <v>18.356999999999999</v>
      </c>
      <c r="E184" s="3">
        <f>VLOOKUP(C170,'Input Data'!$B$16:$Z$52,11,FALSE)</f>
        <v>5.6</v>
      </c>
    </row>
    <row r="185" spans="1:7" x14ac:dyDescent="0.3">
      <c r="A185">
        <v>13</v>
      </c>
      <c r="C185" s="3">
        <f t="shared" si="17"/>
        <v>35.000000000000043</v>
      </c>
      <c r="D185" s="3">
        <f>VLOOKUP(C170,'Input Data'!$B$16:$Z$52,20,FALSE)</f>
        <v>18.323186499999998</v>
      </c>
      <c r="E185" s="3">
        <f>VLOOKUP(C170,'Input Data'!$B$16:$Z$52,21,FALSE)</f>
        <v>7.4</v>
      </c>
    </row>
    <row r="186" spans="1:7" x14ac:dyDescent="0.3">
      <c r="A186">
        <v>14</v>
      </c>
      <c r="C186" s="3">
        <f t="shared" si="17"/>
        <v>35.000000000000043</v>
      </c>
      <c r="D186" s="3">
        <f>VLOOKUP(C170,'Input Data'!$B$16:$Z$52,13,FALSE)</f>
        <v>18.399999999999999</v>
      </c>
      <c r="E186" s="3">
        <f>VLOOKUP(C170,'Input Data'!$B$16:$Z$52,14,FALSE)</f>
        <v>9</v>
      </c>
    </row>
    <row r="191" spans="1:7" x14ac:dyDescent="0.3">
      <c r="B191" t="s">
        <v>6</v>
      </c>
      <c r="C191" s="1">
        <f>C170+2</f>
        <v>146</v>
      </c>
    </row>
    <row r="193" spans="1:7" x14ac:dyDescent="0.3">
      <c r="C193" t="s">
        <v>11</v>
      </c>
      <c r="D193" t="s">
        <v>12</v>
      </c>
      <c r="E193" t="s">
        <v>13</v>
      </c>
    </row>
    <row r="194" spans="1:7" x14ac:dyDescent="0.3">
      <c r="A194">
        <v>1</v>
      </c>
      <c r="C194" s="3">
        <f>VLOOKUP(C191,'Input Data'!$B$16:$Z$52,2,FALSE)</f>
        <v>33.400000000000048</v>
      </c>
      <c r="D194" s="2">
        <v>0</v>
      </c>
      <c r="E194" s="2">
        <v>0</v>
      </c>
      <c r="G194" t="s">
        <v>26</v>
      </c>
    </row>
    <row r="195" spans="1:7" x14ac:dyDescent="0.3">
      <c r="A195">
        <v>2</v>
      </c>
      <c r="C195" s="3">
        <f>C194</f>
        <v>33.400000000000048</v>
      </c>
      <c r="D195" s="6">
        <f t="shared" ref="D195:D198" si="18">D196-G196</f>
        <v>0.98130000000000095</v>
      </c>
      <c r="E195" s="2">
        <v>0</v>
      </c>
      <c r="F195" s="3"/>
      <c r="G195" s="1">
        <v>3.9</v>
      </c>
    </row>
    <row r="196" spans="1:7" x14ac:dyDescent="0.3">
      <c r="A196">
        <v>3</v>
      </c>
      <c r="C196" s="3">
        <f t="shared" ref="C196:C207" si="19">C195</f>
        <v>33.400000000000048</v>
      </c>
      <c r="D196" s="6">
        <f t="shared" si="18"/>
        <v>4.4813000000000009</v>
      </c>
      <c r="E196" s="2">
        <v>0</v>
      </c>
      <c r="F196" s="3"/>
      <c r="G196" s="1">
        <v>3.5</v>
      </c>
    </row>
    <row r="197" spans="1:7" x14ac:dyDescent="0.3">
      <c r="A197">
        <v>4</v>
      </c>
      <c r="C197" s="3">
        <f t="shared" si="19"/>
        <v>33.400000000000048</v>
      </c>
      <c r="D197" s="6">
        <f t="shared" si="18"/>
        <v>7.3313000000000015</v>
      </c>
      <c r="E197" s="2">
        <v>0</v>
      </c>
      <c r="F197" s="3"/>
      <c r="G197" s="1">
        <v>2.85</v>
      </c>
    </row>
    <row r="198" spans="1:7" x14ac:dyDescent="0.3">
      <c r="A198">
        <v>5</v>
      </c>
      <c r="C198" s="3">
        <f t="shared" si="19"/>
        <v>33.400000000000048</v>
      </c>
      <c r="D198" s="6">
        <f t="shared" si="18"/>
        <v>9.7813000000000017</v>
      </c>
      <c r="E198" s="2">
        <v>0</v>
      </c>
      <c r="F198" s="3"/>
      <c r="G198" s="1">
        <v>2.4500000000000002</v>
      </c>
    </row>
    <row r="199" spans="1:7" x14ac:dyDescent="0.3">
      <c r="A199">
        <v>6</v>
      </c>
      <c r="C199" s="3">
        <f t="shared" si="19"/>
        <v>33.400000000000048</v>
      </c>
      <c r="D199" s="6">
        <f>D200-G200</f>
        <v>11.831300000000001</v>
      </c>
      <c r="E199" s="2">
        <v>0</v>
      </c>
      <c r="F199" s="3"/>
      <c r="G199" s="1">
        <v>2.0499999999999998</v>
      </c>
    </row>
    <row r="200" spans="1:7" x14ac:dyDescent="0.3">
      <c r="A200">
        <v>7</v>
      </c>
      <c r="C200" s="3">
        <f t="shared" si="19"/>
        <v>33.400000000000048</v>
      </c>
      <c r="D200" s="3">
        <f>VLOOKUP(C191,'Input Data'!$B$16:$Z$52,16,FALSE)</f>
        <v>13.481300000000001</v>
      </c>
      <c r="E200" s="3">
        <f>VLOOKUP(C191,'Input Data'!$B$16:$Z$52,17,FALSE)</f>
        <v>0</v>
      </c>
      <c r="F200" s="3"/>
      <c r="G200" s="1">
        <v>1.65</v>
      </c>
    </row>
    <row r="201" spans="1:7" x14ac:dyDescent="0.3">
      <c r="A201">
        <v>8</v>
      </c>
      <c r="C201" s="3">
        <f t="shared" si="19"/>
        <v>33.400000000000048</v>
      </c>
      <c r="D201" s="2">
        <v>15</v>
      </c>
      <c r="E201" s="2">
        <v>0.4</v>
      </c>
    </row>
    <row r="202" spans="1:7" x14ac:dyDescent="0.3">
      <c r="A202">
        <v>9</v>
      </c>
      <c r="C202" s="3">
        <f t="shared" si="19"/>
        <v>33.400000000000048</v>
      </c>
      <c r="D202" s="3">
        <f>VLOOKUP(C191,'Input Data'!$B$16:$Z$52,24,FALSE)</f>
        <v>15.957610999999998</v>
      </c>
      <c r="E202" s="3">
        <f>VLOOKUP(C191,'Input Data'!$B$16:$Z$52,25,FALSE)</f>
        <v>1</v>
      </c>
    </row>
    <row r="203" spans="1:7" x14ac:dyDescent="0.3">
      <c r="A203">
        <v>10</v>
      </c>
      <c r="C203" s="3">
        <f t="shared" si="19"/>
        <v>33.400000000000048</v>
      </c>
      <c r="D203" s="3">
        <f>VLOOKUP(C191,'Input Data'!$B$16:$Z$52,4,FALSE)</f>
        <v>16.978999999999999</v>
      </c>
      <c r="E203" s="3">
        <f>VLOOKUP(C191,'Input Data'!$B$16:$Z$52,5,FALSE)</f>
        <v>2</v>
      </c>
    </row>
    <row r="204" spans="1:7" x14ac:dyDescent="0.3">
      <c r="A204">
        <v>11</v>
      </c>
      <c r="C204" s="3">
        <f t="shared" si="19"/>
        <v>33.400000000000048</v>
      </c>
      <c r="D204" s="3">
        <f>VLOOKUP(C191,'Input Data'!$B$16:$Z$52,7,FALSE)</f>
        <v>17.738</v>
      </c>
      <c r="E204" s="3">
        <f>VLOOKUP(C191,'Input Data'!$B$16:$Z$52,8,FALSE)</f>
        <v>3.5</v>
      </c>
    </row>
    <row r="205" spans="1:7" x14ac:dyDescent="0.3">
      <c r="A205">
        <v>12</v>
      </c>
      <c r="C205" s="3">
        <f t="shared" si="19"/>
        <v>33.400000000000048</v>
      </c>
      <c r="D205" s="3">
        <f>VLOOKUP(C191,'Input Data'!$B$16:$Z$52,10,FALSE)</f>
        <v>18.202000000000002</v>
      </c>
      <c r="E205" s="3">
        <f>VLOOKUP(C191,'Input Data'!$B$16:$Z$52,11,FALSE)</f>
        <v>5.6</v>
      </c>
    </row>
    <row r="206" spans="1:7" x14ac:dyDescent="0.3">
      <c r="A206">
        <v>13</v>
      </c>
      <c r="C206" s="3">
        <f t="shared" si="19"/>
        <v>33.400000000000048</v>
      </c>
      <c r="D206" s="3">
        <f>VLOOKUP(C191,'Input Data'!$B$16:$Z$52,20,FALSE)</f>
        <v>18.283091999999996</v>
      </c>
      <c r="E206" s="3">
        <f>VLOOKUP(C191,'Input Data'!$B$16:$Z$52,21,FALSE)</f>
        <v>7.4</v>
      </c>
    </row>
    <row r="207" spans="1:7" x14ac:dyDescent="0.3">
      <c r="A207">
        <v>14</v>
      </c>
      <c r="C207" s="3">
        <f t="shared" si="19"/>
        <v>33.400000000000048</v>
      </c>
      <c r="D207" s="3">
        <f>VLOOKUP(C191,'Input Data'!$B$16:$Z$52,13,FALSE)</f>
        <v>18.399999999999999</v>
      </c>
      <c r="E207" s="3">
        <f>VLOOKUP(C191,'Input Data'!$B$16:$Z$52,14,FALSE)</f>
        <v>9</v>
      </c>
    </row>
    <row r="212" spans="1:7" x14ac:dyDescent="0.3">
      <c r="B212" t="s">
        <v>6</v>
      </c>
      <c r="C212" s="1">
        <f>C191+2</f>
        <v>148</v>
      </c>
    </row>
    <row r="214" spans="1:7" x14ac:dyDescent="0.3">
      <c r="C214" t="s">
        <v>11</v>
      </c>
      <c r="D214" t="s">
        <v>12</v>
      </c>
      <c r="E214" t="s">
        <v>13</v>
      </c>
    </row>
    <row r="215" spans="1:7" x14ac:dyDescent="0.3">
      <c r="A215">
        <v>1</v>
      </c>
      <c r="C215" s="3">
        <f>VLOOKUP(C212,'Input Data'!$B$16:$Z$52,2,FALSE)</f>
        <v>31.80000000000005</v>
      </c>
      <c r="D215" s="2"/>
      <c r="E215" s="2"/>
      <c r="G215" t="s">
        <v>26</v>
      </c>
    </row>
    <row r="216" spans="1:7" x14ac:dyDescent="0.3">
      <c r="A216">
        <v>2</v>
      </c>
      <c r="C216" s="3">
        <f>C215</f>
        <v>31.80000000000005</v>
      </c>
      <c r="D216" s="2">
        <v>0</v>
      </c>
      <c r="E216" s="2">
        <v>0</v>
      </c>
      <c r="F216" s="3"/>
      <c r="G216" s="1">
        <v>3.9</v>
      </c>
    </row>
    <row r="217" spans="1:7" x14ac:dyDescent="0.3">
      <c r="A217">
        <v>3</v>
      </c>
      <c r="C217" s="3">
        <f t="shared" ref="C217:C228" si="20">C216</f>
        <v>31.80000000000005</v>
      </c>
      <c r="D217" s="6">
        <f t="shared" ref="D217:D219" si="21">D218-G218</f>
        <v>3.9035300000000004</v>
      </c>
      <c r="E217" s="2">
        <v>0</v>
      </c>
      <c r="F217" s="3"/>
      <c r="G217" s="1">
        <v>3.5</v>
      </c>
    </row>
    <row r="218" spans="1:7" x14ac:dyDescent="0.3">
      <c r="A218">
        <v>4</v>
      </c>
      <c r="C218" s="3">
        <f t="shared" si="20"/>
        <v>31.80000000000005</v>
      </c>
      <c r="D218" s="6">
        <f t="shared" si="21"/>
        <v>6.7535300000000005</v>
      </c>
      <c r="E218" s="2">
        <v>0</v>
      </c>
      <c r="F218" s="3"/>
      <c r="G218" s="1">
        <v>2.85</v>
      </c>
    </row>
    <row r="219" spans="1:7" x14ac:dyDescent="0.3">
      <c r="A219">
        <v>5</v>
      </c>
      <c r="C219" s="3">
        <f t="shared" si="20"/>
        <v>31.80000000000005</v>
      </c>
      <c r="D219" s="6">
        <f t="shared" si="21"/>
        <v>9.2035300000000007</v>
      </c>
      <c r="E219" s="2">
        <v>0</v>
      </c>
      <c r="F219" s="3"/>
      <c r="G219" s="1">
        <v>2.4500000000000002</v>
      </c>
    </row>
    <row r="220" spans="1:7" x14ac:dyDescent="0.3">
      <c r="A220">
        <v>6</v>
      </c>
      <c r="C220" s="3">
        <f t="shared" si="20"/>
        <v>31.80000000000005</v>
      </c>
      <c r="D220" s="6">
        <f>D221-G221</f>
        <v>11.25353</v>
      </c>
      <c r="E220" s="2">
        <v>0</v>
      </c>
      <c r="F220" s="3"/>
      <c r="G220" s="1">
        <v>2.0499999999999998</v>
      </c>
    </row>
    <row r="221" spans="1:7" x14ac:dyDescent="0.3">
      <c r="A221">
        <v>7</v>
      </c>
      <c r="C221" s="3">
        <f t="shared" si="20"/>
        <v>31.80000000000005</v>
      </c>
      <c r="D221" s="3">
        <f>VLOOKUP(C212,'Input Data'!$B$16:$Z$52,16,FALSE)</f>
        <v>12.90353</v>
      </c>
      <c r="E221" s="3">
        <f>VLOOKUP(C212,'Input Data'!$B$16:$Z$52,17,FALSE)</f>
        <v>0</v>
      </c>
      <c r="F221" s="3"/>
      <c r="G221" s="1">
        <v>1.65</v>
      </c>
    </row>
    <row r="222" spans="1:7" x14ac:dyDescent="0.3">
      <c r="A222">
        <v>8</v>
      </c>
      <c r="C222" s="3">
        <f t="shared" si="20"/>
        <v>31.80000000000005</v>
      </c>
      <c r="D222" s="2">
        <v>14.5</v>
      </c>
      <c r="E222" s="2">
        <v>0.5</v>
      </c>
    </row>
    <row r="223" spans="1:7" x14ac:dyDescent="0.3">
      <c r="A223">
        <v>9</v>
      </c>
      <c r="C223" s="3">
        <f t="shared" si="20"/>
        <v>31.80000000000005</v>
      </c>
      <c r="D223" s="3">
        <f>VLOOKUP(C212,'Input Data'!$B$16:$Z$52,24,FALSE)</f>
        <v>15.436382499999997</v>
      </c>
      <c r="E223" s="3">
        <f>VLOOKUP(C212,'Input Data'!$B$16:$Z$52,25,FALSE)</f>
        <v>1</v>
      </c>
    </row>
    <row r="224" spans="1:7" x14ac:dyDescent="0.3">
      <c r="A224">
        <v>10</v>
      </c>
      <c r="C224" s="3">
        <f t="shared" si="20"/>
        <v>31.80000000000005</v>
      </c>
      <c r="D224" s="3">
        <f>VLOOKUP(C212,'Input Data'!$B$16:$Z$52,4,FALSE)</f>
        <v>16.466999999999999</v>
      </c>
      <c r="E224" s="3">
        <f>VLOOKUP(C212,'Input Data'!$B$16:$Z$52,5,FALSE)</f>
        <v>2</v>
      </c>
    </row>
    <row r="225" spans="1:7" x14ac:dyDescent="0.3">
      <c r="A225">
        <v>11</v>
      </c>
      <c r="C225" s="3">
        <f t="shared" si="20"/>
        <v>31.80000000000005</v>
      </c>
      <c r="D225" s="3">
        <f>VLOOKUP(C212,'Input Data'!$B$16:$Z$52,7,FALSE)</f>
        <v>17.315000000000001</v>
      </c>
      <c r="E225" s="3">
        <f>VLOOKUP(C212,'Input Data'!$B$16:$Z$52,8,FALSE)</f>
        <v>3.5</v>
      </c>
    </row>
    <row r="226" spans="1:7" x14ac:dyDescent="0.3">
      <c r="A226">
        <v>12</v>
      </c>
      <c r="C226" s="3">
        <f t="shared" si="20"/>
        <v>31.80000000000005</v>
      </c>
      <c r="D226" s="3">
        <f>VLOOKUP(C212,'Input Data'!$B$16:$Z$52,10,FALSE)</f>
        <v>17.919</v>
      </c>
      <c r="E226" s="3">
        <f>VLOOKUP(C212,'Input Data'!$B$16:$Z$52,11,FALSE)</f>
        <v>5.6</v>
      </c>
    </row>
    <row r="227" spans="1:7" x14ac:dyDescent="0.3">
      <c r="A227">
        <v>13</v>
      </c>
      <c r="C227" s="3">
        <f t="shared" si="20"/>
        <v>31.80000000000005</v>
      </c>
      <c r="D227" s="3">
        <f>VLOOKUP(C212,'Input Data'!$B$16:$Z$52,20,FALSE)</f>
        <v>18.122713999999998</v>
      </c>
      <c r="E227" s="3">
        <f>VLOOKUP(C212,'Input Data'!$B$16:$Z$52,21,FALSE)</f>
        <v>7.4</v>
      </c>
    </row>
    <row r="228" spans="1:7" x14ac:dyDescent="0.3">
      <c r="A228">
        <v>14</v>
      </c>
      <c r="C228" s="3">
        <f t="shared" si="20"/>
        <v>31.80000000000005</v>
      </c>
      <c r="D228" s="3">
        <f>VLOOKUP(C212,'Input Data'!$B$16:$Z$52,13,FALSE)</f>
        <v>18.315000000000001</v>
      </c>
      <c r="E228" s="3">
        <f>VLOOKUP(C212,'Input Data'!$B$16:$Z$52,14,FALSE)</f>
        <v>9</v>
      </c>
    </row>
    <row r="233" spans="1:7" x14ac:dyDescent="0.3">
      <c r="B233" t="s">
        <v>6</v>
      </c>
      <c r="C233" s="1">
        <f>C212+2</f>
        <v>150</v>
      </c>
    </row>
    <row r="235" spans="1:7" x14ac:dyDescent="0.3">
      <c r="C235" t="s">
        <v>11</v>
      </c>
      <c r="D235" t="s">
        <v>12</v>
      </c>
      <c r="E235" t="s">
        <v>13</v>
      </c>
    </row>
    <row r="236" spans="1:7" x14ac:dyDescent="0.3">
      <c r="A236">
        <v>1</v>
      </c>
      <c r="C236" s="3">
        <f>VLOOKUP(C233,'Input Data'!$B$16:$Z$52,2,FALSE)</f>
        <v>30.200000000000049</v>
      </c>
      <c r="D236" s="2"/>
      <c r="E236" s="2"/>
      <c r="G236" t="s">
        <v>26</v>
      </c>
    </row>
    <row r="237" spans="1:7" x14ac:dyDescent="0.3">
      <c r="A237">
        <v>2</v>
      </c>
      <c r="C237" s="3">
        <f>C236</f>
        <v>30.200000000000049</v>
      </c>
      <c r="D237" s="2">
        <v>0</v>
      </c>
      <c r="E237" s="2">
        <v>0</v>
      </c>
      <c r="F237" s="3"/>
      <c r="G237" s="1">
        <v>3.9</v>
      </c>
    </row>
    <row r="238" spans="1:7" x14ac:dyDescent="0.3">
      <c r="A238">
        <v>3</v>
      </c>
      <c r="C238" s="3">
        <f t="shared" ref="C238:C249" si="22">C237</f>
        <v>30.200000000000049</v>
      </c>
      <c r="D238" s="6">
        <f t="shared" ref="D238:D240" si="23">D239-G239</f>
        <v>3.3257599999999994</v>
      </c>
      <c r="E238" s="2">
        <v>0</v>
      </c>
      <c r="F238" s="3"/>
      <c r="G238" s="1">
        <v>3.5</v>
      </c>
    </row>
    <row r="239" spans="1:7" x14ac:dyDescent="0.3">
      <c r="A239">
        <v>4</v>
      </c>
      <c r="C239" s="3">
        <f t="shared" si="22"/>
        <v>30.200000000000049</v>
      </c>
      <c r="D239" s="6">
        <f t="shared" si="23"/>
        <v>6.1757599999999995</v>
      </c>
      <c r="E239" s="2">
        <v>0</v>
      </c>
      <c r="F239" s="3"/>
      <c r="G239" s="1">
        <v>2.85</v>
      </c>
    </row>
    <row r="240" spans="1:7" x14ac:dyDescent="0.3">
      <c r="A240">
        <v>5</v>
      </c>
      <c r="C240" s="3">
        <f t="shared" si="22"/>
        <v>30.200000000000049</v>
      </c>
      <c r="D240" s="6">
        <f t="shared" si="23"/>
        <v>8.6257599999999996</v>
      </c>
      <c r="E240" s="2">
        <v>0</v>
      </c>
      <c r="F240" s="3"/>
      <c r="G240" s="1">
        <v>2.4500000000000002</v>
      </c>
    </row>
    <row r="241" spans="1:7" x14ac:dyDescent="0.3">
      <c r="A241">
        <v>6</v>
      </c>
      <c r="C241" s="3">
        <f t="shared" si="22"/>
        <v>30.200000000000049</v>
      </c>
      <c r="D241" s="6">
        <f>D242-G242</f>
        <v>10.67576</v>
      </c>
      <c r="E241" s="2">
        <v>0</v>
      </c>
      <c r="F241" s="3"/>
      <c r="G241" s="1">
        <v>2.0499999999999998</v>
      </c>
    </row>
    <row r="242" spans="1:7" x14ac:dyDescent="0.3">
      <c r="A242">
        <v>7</v>
      </c>
      <c r="C242" s="3">
        <f t="shared" si="22"/>
        <v>30.200000000000049</v>
      </c>
      <c r="D242" s="3">
        <f>VLOOKUP(C233,'Input Data'!$B$16:$Z$52,16,FALSE)</f>
        <v>12.325760000000001</v>
      </c>
      <c r="E242" s="3">
        <f>VLOOKUP(C233,'Input Data'!$B$16:$Z$52,17,FALSE)</f>
        <v>0</v>
      </c>
      <c r="F242" s="3"/>
      <c r="G242" s="1">
        <v>1.65</v>
      </c>
    </row>
    <row r="243" spans="1:7" x14ac:dyDescent="0.3">
      <c r="A243">
        <v>8</v>
      </c>
      <c r="C243" s="3">
        <f t="shared" si="22"/>
        <v>30.200000000000049</v>
      </c>
      <c r="D243" s="2">
        <v>13.5</v>
      </c>
      <c r="E243" s="2">
        <v>0.3</v>
      </c>
    </row>
    <row r="244" spans="1:7" x14ac:dyDescent="0.3">
      <c r="A244">
        <v>9</v>
      </c>
      <c r="C244" s="3">
        <f t="shared" si="22"/>
        <v>30.200000000000049</v>
      </c>
      <c r="D244" s="3">
        <f>VLOOKUP(C233,'Input Data'!$B$16:$Z$52,24,FALSE)</f>
        <v>14.834964999999999</v>
      </c>
      <c r="E244" s="3">
        <f>VLOOKUP(C233,'Input Data'!$B$16:$Z$52,25,FALSE)</f>
        <v>1</v>
      </c>
    </row>
    <row r="245" spans="1:7" x14ac:dyDescent="0.3">
      <c r="A245">
        <v>10</v>
      </c>
      <c r="C245" s="3">
        <f t="shared" si="22"/>
        <v>30.200000000000049</v>
      </c>
      <c r="D245" s="3">
        <f>VLOOKUP(C233,'Input Data'!$B$16:$Z$52,4,FALSE)</f>
        <v>15.938000000000001</v>
      </c>
      <c r="E245" s="3">
        <f>VLOOKUP(C233,'Input Data'!$B$16:$Z$52,5,FALSE)</f>
        <v>2</v>
      </c>
    </row>
    <row r="246" spans="1:7" x14ac:dyDescent="0.3">
      <c r="A246">
        <v>11</v>
      </c>
      <c r="C246" s="3">
        <f t="shared" si="22"/>
        <v>30.200000000000049</v>
      </c>
      <c r="D246" s="3">
        <f>VLOOKUP(C233,'Input Data'!$B$16:$Z$52,7,FALSE)</f>
        <v>16.82</v>
      </c>
      <c r="E246" s="3">
        <f>VLOOKUP(C233,'Input Data'!$B$16:$Z$52,8,FALSE)</f>
        <v>3.5</v>
      </c>
    </row>
    <row r="247" spans="1:7" x14ac:dyDescent="0.3">
      <c r="A247">
        <v>12</v>
      </c>
      <c r="C247" s="3">
        <f t="shared" si="22"/>
        <v>30.200000000000049</v>
      </c>
      <c r="D247" s="3">
        <f>VLOOKUP(C233,'Input Data'!$B$16:$Z$52,10,FALSE)</f>
        <v>17.509</v>
      </c>
      <c r="E247" s="3">
        <f>VLOOKUP(C233,'Input Data'!$B$16:$Z$52,11,FALSE)</f>
        <v>5.6</v>
      </c>
    </row>
    <row r="248" spans="1:7" x14ac:dyDescent="0.3">
      <c r="A248">
        <v>13</v>
      </c>
      <c r="C248" s="3">
        <f t="shared" si="22"/>
        <v>30.200000000000049</v>
      </c>
      <c r="D248" s="3">
        <f>VLOOKUP(C233,'Input Data'!$B$16:$Z$52,20,FALSE)</f>
        <v>17.801957999999999</v>
      </c>
      <c r="E248" s="3">
        <f>VLOOKUP(C233,'Input Data'!$B$16:$Z$52,21,FALSE)</f>
        <v>7.4</v>
      </c>
    </row>
    <row r="249" spans="1:7" x14ac:dyDescent="0.3">
      <c r="A249">
        <v>14</v>
      </c>
      <c r="C249" s="3">
        <f t="shared" si="22"/>
        <v>30.200000000000049</v>
      </c>
      <c r="D249" s="3">
        <f>VLOOKUP(C233,'Input Data'!$B$16:$Z$52,13,FALSE)</f>
        <v>18.074000000000002</v>
      </c>
      <c r="E249" s="3">
        <f>VLOOKUP(C233,'Input Data'!$B$16:$Z$52,14,FALSE)</f>
        <v>9</v>
      </c>
    </row>
    <row r="254" spans="1:7" x14ac:dyDescent="0.3">
      <c r="B254" t="s">
        <v>6</v>
      </c>
      <c r="C254" s="1">
        <f>C233+2</f>
        <v>152</v>
      </c>
    </row>
    <row r="256" spans="1:7" x14ac:dyDescent="0.3">
      <c r="C256" t="s">
        <v>11</v>
      </c>
      <c r="D256" t="s">
        <v>12</v>
      </c>
      <c r="E256" t="s">
        <v>13</v>
      </c>
    </row>
    <row r="257" spans="1:7" x14ac:dyDescent="0.3">
      <c r="A257">
        <v>1</v>
      </c>
      <c r="C257" s="3">
        <f>VLOOKUP(C254,'Input Data'!$B$16:$Z$52,2,FALSE)</f>
        <v>28.600000000000048</v>
      </c>
      <c r="D257" s="2"/>
      <c r="E257" s="2"/>
      <c r="G257" t="s">
        <v>26</v>
      </c>
    </row>
    <row r="258" spans="1:7" x14ac:dyDescent="0.3">
      <c r="A258">
        <v>2</v>
      </c>
      <c r="C258" s="3">
        <f>C257</f>
        <v>28.600000000000048</v>
      </c>
      <c r="D258" s="2">
        <v>0</v>
      </c>
      <c r="E258" s="2">
        <v>0</v>
      </c>
      <c r="F258" s="3"/>
      <c r="G258" s="1">
        <v>3.9</v>
      </c>
    </row>
    <row r="259" spans="1:7" x14ac:dyDescent="0.3">
      <c r="A259">
        <v>3</v>
      </c>
      <c r="C259" s="3">
        <f t="shared" ref="C259:C270" si="24">C258</f>
        <v>28.600000000000048</v>
      </c>
      <c r="D259" s="6">
        <f t="shared" ref="D259:D261" si="25">D260-G260</f>
        <v>2.5553999999999983</v>
      </c>
      <c r="E259" s="2">
        <v>0</v>
      </c>
      <c r="F259" s="3"/>
      <c r="G259" s="1">
        <v>3.5</v>
      </c>
    </row>
    <row r="260" spans="1:7" x14ac:dyDescent="0.3">
      <c r="A260">
        <v>4</v>
      </c>
      <c r="C260" s="3">
        <f t="shared" si="24"/>
        <v>28.600000000000048</v>
      </c>
      <c r="D260" s="6">
        <f t="shared" si="25"/>
        <v>5.4053999999999984</v>
      </c>
      <c r="E260" s="2">
        <v>0</v>
      </c>
      <c r="F260" s="3"/>
      <c r="G260" s="1">
        <v>2.85</v>
      </c>
    </row>
    <row r="261" spans="1:7" x14ac:dyDescent="0.3">
      <c r="A261">
        <v>5</v>
      </c>
      <c r="C261" s="3">
        <f t="shared" si="24"/>
        <v>28.600000000000048</v>
      </c>
      <c r="D261" s="6">
        <f t="shared" si="25"/>
        <v>7.8553999999999986</v>
      </c>
      <c r="E261" s="2">
        <v>0</v>
      </c>
      <c r="F261" s="3"/>
      <c r="G261" s="1">
        <v>2.4500000000000002</v>
      </c>
    </row>
    <row r="262" spans="1:7" x14ac:dyDescent="0.3">
      <c r="A262">
        <v>6</v>
      </c>
      <c r="C262" s="3">
        <f t="shared" si="24"/>
        <v>28.600000000000048</v>
      </c>
      <c r="D262" s="6">
        <f>D263-G263</f>
        <v>9.9053999999999984</v>
      </c>
      <c r="E262" s="2">
        <v>0</v>
      </c>
      <c r="F262" s="3"/>
      <c r="G262" s="1">
        <v>2.0499999999999998</v>
      </c>
    </row>
    <row r="263" spans="1:7" x14ac:dyDescent="0.3">
      <c r="A263">
        <v>7</v>
      </c>
      <c r="C263" s="3">
        <f t="shared" si="24"/>
        <v>28.600000000000048</v>
      </c>
      <c r="D263" s="3">
        <f>VLOOKUP(C254,'Input Data'!$B$16:$Z$52,16,FALSE)</f>
        <v>11.555399999999999</v>
      </c>
      <c r="E263" s="3">
        <f>VLOOKUP(C254,'Input Data'!$B$16:$Z$52,17,FALSE)</f>
        <v>0</v>
      </c>
      <c r="F263" s="3"/>
      <c r="G263" s="1">
        <v>1.65</v>
      </c>
    </row>
    <row r="264" spans="1:7" x14ac:dyDescent="0.3">
      <c r="A264">
        <v>8</v>
      </c>
      <c r="C264" s="3">
        <f t="shared" si="24"/>
        <v>28.600000000000048</v>
      </c>
      <c r="D264" s="2">
        <v>13</v>
      </c>
      <c r="E264" s="2">
        <v>0.32</v>
      </c>
    </row>
    <row r="265" spans="1:7" x14ac:dyDescent="0.3">
      <c r="A265">
        <v>9</v>
      </c>
      <c r="C265" s="3">
        <f t="shared" si="24"/>
        <v>28.600000000000048</v>
      </c>
      <c r="D265" s="3">
        <f>VLOOKUP(C254,'Input Data'!$B$16:$Z$52,24,FALSE)</f>
        <v>14.193453</v>
      </c>
      <c r="E265" s="3">
        <f>VLOOKUP(C254,'Input Data'!$B$16:$Z$52,25,FALSE)</f>
        <v>1</v>
      </c>
    </row>
    <row r="266" spans="1:7" x14ac:dyDescent="0.3">
      <c r="A266">
        <v>10</v>
      </c>
      <c r="C266" s="3">
        <f t="shared" si="24"/>
        <v>28.600000000000048</v>
      </c>
      <c r="D266" s="3">
        <f>VLOOKUP(C254,'Input Data'!$B$16:$Z$52,4,FALSE)</f>
        <v>15.303000000000001</v>
      </c>
      <c r="E266" s="3">
        <f>VLOOKUP(C254,'Input Data'!$B$16:$Z$52,5,FALSE)</f>
        <v>2</v>
      </c>
    </row>
    <row r="267" spans="1:7" x14ac:dyDescent="0.3">
      <c r="A267">
        <v>11</v>
      </c>
      <c r="C267" s="3">
        <f t="shared" si="24"/>
        <v>28.600000000000048</v>
      </c>
      <c r="D267" s="3">
        <f>VLOOKUP(C254,'Input Data'!$B$16:$Z$52,7,FALSE)</f>
        <v>16.291</v>
      </c>
      <c r="E267" s="3">
        <f>VLOOKUP(C254,'Input Data'!$B$16:$Z$52,8,FALSE)</f>
        <v>3.5</v>
      </c>
    </row>
    <row r="268" spans="1:7" x14ac:dyDescent="0.3">
      <c r="A268">
        <v>12</v>
      </c>
      <c r="C268" s="3">
        <f t="shared" si="24"/>
        <v>28.600000000000048</v>
      </c>
      <c r="D268" s="3">
        <f>VLOOKUP(C254,'Input Data'!$B$16:$Z$52,10,FALSE)</f>
        <v>17.013999999999999</v>
      </c>
      <c r="E268" s="3">
        <f>VLOOKUP(C254,'Input Data'!$B$16:$Z$52,11,FALSE)</f>
        <v>5.6</v>
      </c>
    </row>
    <row r="269" spans="1:7" x14ac:dyDescent="0.3">
      <c r="A269">
        <v>13</v>
      </c>
      <c r="C269" s="3">
        <f t="shared" si="24"/>
        <v>28.600000000000048</v>
      </c>
      <c r="D269" s="3">
        <f>VLOOKUP(C254,'Input Data'!$B$16:$Z$52,20,FALSE)</f>
        <v>17.401012999999999</v>
      </c>
      <c r="E269" s="3">
        <f>VLOOKUP(C254,'Input Data'!$B$16:$Z$52,21,FALSE)</f>
        <v>7.4</v>
      </c>
    </row>
    <row r="270" spans="1:7" x14ac:dyDescent="0.3">
      <c r="A270">
        <v>14</v>
      </c>
      <c r="C270" s="3">
        <f t="shared" si="24"/>
        <v>28.600000000000048</v>
      </c>
      <c r="D270" s="3">
        <f>VLOOKUP(C254,'Input Data'!$B$16:$Z$52,13,FALSE)</f>
        <v>17.721</v>
      </c>
      <c r="E270" s="3">
        <f>VLOOKUP(C254,'Input Data'!$B$16:$Z$52,14,FALSE)</f>
        <v>9</v>
      </c>
    </row>
    <row r="275" spans="1:7" x14ac:dyDescent="0.3">
      <c r="B275" t="s">
        <v>6</v>
      </c>
      <c r="C275" s="1">
        <f>C254+2</f>
        <v>154</v>
      </c>
    </row>
    <row r="277" spans="1:7" x14ac:dyDescent="0.3">
      <c r="C277" t="s">
        <v>11</v>
      </c>
      <c r="D277" t="s">
        <v>12</v>
      </c>
      <c r="E277" t="s">
        <v>13</v>
      </c>
    </row>
    <row r="278" spans="1:7" x14ac:dyDescent="0.3">
      <c r="A278">
        <v>1</v>
      </c>
      <c r="C278" s="3">
        <f>VLOOKUP(C275,'Input Data'!$B$16:$Z$52,2,FALSE)</f>
        <v>27.000000000000046</v>
      </c>
      <c r="D278" s="2"/>
      <c r="E278" s="2"/>
      <c r="G278" t="s">
        <v>26</v>
      </c>
    </row>
    <row r="279" spans="1:7" x14ac:dyDescent="0.3">
      <c r="A279">
        <v>2</v>
      </c>
      <c r="C279" s="3">
        <f>C278</f>
        <v>27.000000000000046</v>
      </c>
      <c r="D279" s="2">
        <v>0</v>
      </c>
      <c r="E279" s="2">
        <v>0</v>
      </c>
      <c r="F279" s="3"/>
      <c r="G279" s="1">
        <v>3.9</v>
      </c>
    </row>
    <row r="280" spans="1:7" x14ac:dyDescent="0.3">
      <c r="A280">
        <v>3</v>
      </c>
      <c r="C280" s="3">
        <f t="shared" ref="C280:C291" si="26">C279</f>
        <v>27.000000000000046</v>
      </c>
      <c r="D280" s="6">
        <f t="shared" ref="D280:D282" si="27">D281-G281</f>
        <v>1.9005940000000012</v>
      </c>
      <c r="E280" s="2">
        <v>0</v>
      </c>
      <c r="F280" s="3"/>
      <c r="G280" s="1">
        <v>3.5</v>
      </c>
    </row>
    <row r="281" spans="1:7" x14ac:dyDescent="0.3">
      <c r="A281">
        <v>4</v>
      </c>
      <c r="C281" s="3">
        <f t="shared" si="26"/>
        <v>27.000000000000046</v>
      </c>
      <c r="D281" s="6">
        <f t="shared" si="27"/>
        <v>4.7505940000000013</v>
      </c>
      <c r="E281" s="2">
        <v>0</v>
      </c>
      <c r="F281" s="3"/>
      <c r="G281" s="1">
        <v>2.85</v>
      </c>
    </row>
    <row r="282" spans="1:7" x14ac:dyDescent="0.3">
      <c r="A282">
        <v>5</v>
      </c>
      <c r="C282" s="3">
        <f t="shared" si="26"/>
        <v>27.000000000000046</v>
      </c>
      <c r="D282" s="6">
        <f t="shared" si="27"/>
        <v>7.2005940000000015</v>
      </c>
      <c r="E282" s="2">
        <v>0</v>
      </c>
      <c r="F282" s="3"/>
      <c r="G282" s="1">
        <v>2.4500000000000002</v>
      </c>
    </row>
    <row r="283" spans="1:7" x14ac:dyDescent="0.3">
      <c r="A283">
        <v>6</v>
      </c>
      <c r="C283" s="3">
        <f t="shared" si="26"/>
        <v>27.000000000000046</v>
      </c>
      <c r="D283" s="6">
        <f>D284-G284</f>
        <v>9.2505940000000013</v>
      </c>
      <c r="E283" s="2">
        <v>0</v>
      </c>
      <c r="F283" s="3"/>
      <c r="G283" s="1">
        <v>2.0499999999999998</v>
      </c>
    </row>
    <row r="284" spans="1:7" x14ac:dyDescent="0.3">
      <c r="A284">
        <v>7</v>
      </c>
      <c r="C284" s="3">
        <f t="shared" si="26"/>
        <v>27.000000000000046</v>
      </c>
      <c r="D284" s="3">
        <f>VLOOKUP(C275,'Input Data'!$B$16:$Z$52,16,FALSE)</f>
        <v>10.900594000000002</v>
      </c>
      <c r="E284" s="3">
        <f>VLOOKUP(C275,'Input Data'!$B$16:$Z$52,17,FALSE)</f>
        <v>0</v>
      </c>
      <c r="F284" s="3"/>
      <c r="G284" s="1">
        <v>1.65</v>
      </c>
    </row>
    <row r="285" spans="1:7" x14ac:dyDescent="0.3">
      <c r="A285">
        <v>8</v>
      </c>
      <c r="C285" s="3">
        <f t="shared" si="26"/>
        <v>27.000000000000046</v>
      </c>
      <c r="D285" s="2">
        <v>12</v>
      </c>
      <c r="E285" s="2">
        <v>0.16</v>
      </c>
    </row>
    <row r="286" spans="1:7" x14ac:dyDescent="0.3">
      <c r="A286">
        <v>9</v>
      </c>
      <c r="C286" s="3">
        <f t="shared" si="26"/>
        <v>27.000000000000046</v>
      </c>
      <c r="D286" s="3">
        <f>VLOOKUP(C275,'Input Data'!$B$16:$Z$52,24,FALSE)</f>
        <v>13.471751999999999</v>
      </c>
      <c r="E286" s="3">
        <f>VLOOKUP(C275,'Input Data'!$B$16:$Z$52,25,FALSE)</f>
        <v>1</v>
      </c>
    </row>
    <row r="287" spans="1:7" x14ac:dyDescent="0.3">
      <c r="A287">
        <v>10</v>
      </c>
      <c r="C287" s="3">
        <f t="shared" si="26"/>
        <v>27.000000000000046</v>
      </c>
      <c r="D287" s="3">
        <f>VLOOKUP(C275,'Input Data'!$B$16:$Z$52,4,FALSE)</f>
        <v>14.667</v>
      </c>
      <c r="E287" s="3">
        <f>VLOOKUP(C275,'Input Data'!$B$16:$Z$52,5,FALSE)</f>
        <v>2</v>
      </c>
    </row>
    <row r="288" spans="1:7" x14ac:dyDescent="0.3">
      <c r="A288">
        <v>11</v>
      </c>
      <c r="C288" s="3">
        <f t="shared" si="26"/>
        <v>27.000000000000046</v>
      </c>
      <c r="D288" s="3">
        <f>VLOOKUP(C275,'Input Data'!$B$16:$Z$52,7,FALSE)</f>
        <v>15.638</v>
      </c>
      <c r="E288" s="3">
        <f>VLOOKUP(C275,'Input Data'!$B$16:$Z$52,8,FALSE)</f>
        <v>3.5</v>
      </c>
    </row>
    <row r="289" spans="1:7" x14ac:dyDescent="0.3">
      <c r="A289">
        <v>12</v>
      </c>
      <c r="C289" s="3">
        <f t="shared" si="26"/>
        <v>27.000000000000046</v>
      </c>
      <c r="D289" s="3">
        <f>VLOOKUP(C275,'Input Data'!$B$16:$Z$52,10,FALSE)</f>
        <v>16.475999999999999</v>
      </c>
      <c r="E289" s="3">
        <f>VLOOKUP(C275,'Input Data'!$B$16:$Z$52,11,FALSE)</f>
        <v>5.6</v>
      </c>
    </row>
    <row r="290" spans="1:7" x14ac:dyDescent="0.3">
      <c r="A290">
        <v>13</v>
      </c>
      <c r="C290" s="3">
        <f t="shared" si="26"/>
        <v>27.000000000000046</v>
      </c>
      <c r="D290" s="3">
        <f>VLOOKUP(C275,'Input Data'!$B$16:$Z$52,20,FALSE)</f>
        <v>16.919878999999998</v>
      </c>
      <c r="E290" s="3">
        <f>VLOOKUP(C275,'Input Data'!$B$16:$Z$52,21,FALSE)</f>
        <v>7.4</v>
      </c>
    </row>
    <row r="291" spans="1:7" x14ac:dyDescent="0.3">
      <c r="A291">
        <v>14</v>
      </c>
      <c r="C291" s="3">
        <f t="shared" si="26"/>
        <v>27.000000000000046</v>
      </c>
      <c r="D291" s="3">
        <f>VLOOKUP(C275,'Input Data'!$B$16:$Z$52,13,FALSE)</f>
        <v>17.295999999999999</v>
      </c>
      <c r="E291" s="3">
        <f>VLOOKUP(C275,'Input Data'!$B$16:$Z$52,14,FALSE)</f>
        <v>9</v>
      </c>
    </row>
    <row r="296" spans="1:7" x14ac:dyDescent="0.3">
      <c r="B296" t="s">
        <v>6</v>
      </c>
      <c r="C296" s="1">
        <f>C275+2</f>
        <v>156</v>
      </c>
    </row>
    <row r="298" spans="1:7" x14ac:dyDescent="0.3">
      <c r="C298" t="s">
        <v>11</v>
      </c>
      <c r="D298" t="s">
        <v>12</v>
      </c>
      <c r="E298" t="s">
        <v>13</v>
      </c>
    </row>
    <row r="299" spans="1:7" x14ac:dyDescent="0.3">
      <c r="A299">
        <v>1</v>
      </c>
      <c r="C299" s="3">
        <f>VLOOKUP(C296,'Input Data'!$B$16:$Z$52,2,FALSE)</f>
        <v>25.400000000000045</v>
      </c>
      <c r="D299" s="2"/>
      <c r="E299" s="2"/>
      <c r="G299" t="s">
        <v>26</v>
      </c>
    </row>
    <row r="300" spans="1:7" x14ac:dyDescent="0.3">
      <c r="A300">
        <v>2</v>
      </c>
      <c r="C300" s="3">
        <f>C299</f>
        <v>25.400000000000045</v>
      </c>
      <c r="D300" s="2">
        <v>0</v>
      </c>
      <c r="E300" s="2">
        <v>0</v>
      </c>
      <c r="F300" s="3"/>
      <c r="G300" s="1">
        <v>3.9</v>
      </c>
    </row>
    <row r="301" spans="1:7" x14ac:dyDescent="0.3">
      <c r="A301">
        <v>3</v>
      </c>
      <c r="C301" s="3">
        <f t="shared" ref="C301:C312" si="28">C300</f>
        <v>25.400000000000045</v>
      </c>
      <c r="D301" s="6">
        <f t="shared" ref="D301:D303" si="29">D302-G302</f>
        <v>1.0146799999999998</v>
      </c>
      <c r="E301" s="2">
        <v>0</v>
      </c>
      <c r="F301" s="3"/>
      <c r="G301" s="1">
        <v>3.5</v>
      </c>
    </row>
    <row r="302" spans="1:7" x14ac:dyDescent="0.3">
      <c r="A302">
        <v>4</v>
      </c>
      <c r="C302" s="3">
        <f t="shared" si="28"/>
        <v>25.400000000000045</v>
      </c>
      <c r="D302" s="6">
        <f t="shared" si="29"/>
        <v>3.8646799999999999</v>
      </c>
      <c r="E302" s="2">
        <v>0</v>
      </c>
      <c r="F302" s="3"/>
      <c r="G302" s="1">
        <v>2.85</v>
      </c>
    </row>
    <row r="303" spans="1:7" x14ac:dyDescent="0.3">
      <c r="A303">
        <v>5</v>
      </c>
      <c r="C303" s="3">
        <f t="shared" si="28"/>
        <v>25.400000000000045</v>
      </c>
      <c r="D303" s="6">
        <f t="shared" si="29"/>
        <v>6.3146800000000001</v>
      </c>
      <c r="E303" s="2">
        <v>0</v>
      </c>
      <c r="F303" s="3"/>
      <c r="G303" s="1">
        <v>2.4500000000000002</v>
      </c>
    </row>
    <row r="304" spans="1:7" x14ac:dyDescent="0.3">
      <c r="A304">
        <v>6</v>
      </c>
      <c r="C304" s="3">
        <f t="shared" si="28"/>
        <v>25.400000000000045</v>
      </c>
      <c r="D304" s="6">
        <f>D305-G305</f>
        <v>8.3646799999999999</v>
      </c>
      <c r="E304" s="2">
        <v>0</v>
      </c>
      <c r="F304" s="3"/>
      <c r="G304" s="1">
        <v>2.0499999999999998</v>
      </c>
    </row>
    <row r="305" spans="1:7" x14ac:dyDescent="0.3">
      <c r="A305">
        <v>7</v>
      </c>
      <c r="C305" s="3">
        <f t="shared" si="28"/>
        <v>25.400000000000045</v>
      </c>
      <c r="D305" s="3">
        <f>VLOOKUP(C296,'Input Data'!$B$16:$Z$52,16,FALSE)</f>
        <v>10.01468</v>
      </c>
      <c r="E305" s="3">
        <f>VLOOKUP(C296,'Input Data'!$B$16:$Z$52,17,FALSE)</f>
        <v>0</v>
      </c>
      <c r="F305" s="3"/>
      <c r="G305" s="1">
        <v>1.65</v>
      </c>
    </row>
    <row r="306" spans="1:7" x14ac:dyDescent="0.3">
      <c r="A306">
        <v>8</v>
      </c>
      <c r="C306" s="3">
        <f t="shared" si="28"/>
        <v>25.400000000000045</v>
      </c>
      <c r="D306" s="2">
        <v>11.5</v>
      </c>
      <c r="E306" s="2">
        <v>0.32</v>
      </c>
    </row>
    <row r="307" spans="1:7" x14ac:dyDescent="0.3">
      <c r="A307">
        <v>9</v>
      </c>
      <c r="C307" s="3">
        <f t="shared" si="28"/>
        <v>25.400000000000045</v>
      </c>
      <c r="D307" s="3">
        <f>VLOOKUP(C296,'Input Data'!$B$16:$Z$52,24,FALSE)</f>
        <v>12.750050999999999</v>
      </c>
      <c r="E307" s="3">
        <f>VLOOKUP(C296,'Input Data'!$B$16:$Z$52,25,FALSE)</f>
        <v>1</v>
      </c>
    </row>
    <row r="308" spans="1:7" x14ac:dyDescent="0.3">
      <c r="A308">
        <v>10</v>
      </c>
      <c r="C308" s="3">
        <f t="shared" si="28"/>
        <v>25.400000000000045</v>
      </c>
      <c r="D308" s="3">
        <f>VLOOKUP(C296,'Input Data'!$B$16:$Z$52,4,FALSE)</f>
        <v>13.944000000000001</v>
      </c>
      <c r="E308" s="3">
        <f>VLOOKUP(C296,'Input Data'!$B$16:$Z$52,5,FALSE)</f>
        <v>2</v>
      </c>
    </row>
    <row r="309" spans="1:7" x14ac:dyDescent="0.3">
      <c r="A309">
        <v>11</v>
      </c>
      <c r="C309" s="3">
        <f t="shared" si="28"/>
        <v>25.400000000000045</v>
      </c>
      <c r="D309" s="3">
        <f>VLOOKUP(C296,'Input Data'!$B$16:$Z$52,7,FALSE)</f>
        <v>14.967000000000001</v>
      </c>
      <c r="E309" s="3">
        <f>VLOOKUP(C296,'Input Data'!$B$16:$Z$52,8,FALSE)</f>
        <v>3.5</v>
      </c>
    </row>
    <row r="310" spans="1:7" x14ac:dyDescent="0.3">
      <c r="A310">
        <v>12</v>
      </c>
      <c r="C310" s="3">
        <f t="shared" si="28"/>
        <v>25.400000000000045</v>
      </c>
      <c r="D310" s="3">
        <f>VLOOKUP(C296,'Input Data'!$B$16:$Z$52,10,FALSE)</f>
        <v>15.91</v>
      </c>
      <c r="E310" s="3">
        <f>VLOOKUP(C296,'Input Data'!$B$16:$Z$52,11,FALSE)</f>
        <v>5.6</v>
      </c>
    </row>
    <row r="311" spans="1:7" x14ac:dyDescent="0.3">
      <c r="A311">
        <v>13</v>
      </c>
      <c r="C311" s="3">
        <f t="shared" si="28"/>
        <v>25.400000000000045</v>
      </c>
      <c r="D311" s="3">
        <f>VLOOKUP(C296,'Input Data'!$B$16:$Z$52,20,FALSE)</f>
        <v>16.358556</v>
      </c>
      <c r="E311" s="3">
        <f>VLOOKUP(C296,'Input Data'!$B$16:$Z$52,21,FALSE)</f>
        <v>7.4</v>
      </c>
    </row>
    <row r="312" spans="1:7" x14ac:dyDescent="0.3">
      <c r="A312">
        <v>14</v>
      </c>
      <c r="C312" s="3">
        <f t="shared" si="28"/>
        <v>25.400000000000045</v>
      </c>
      <c r="D312" s="3">
        <f>VLOOKUP(C296,'Input Data'!$B$16:$Z$52,13,FALSE)</f>
        <v>16.786999999999999</v>
      </c>
      <c r="E312" s="3">
        <f>VLOOKUP(C296,'Input Data'!$B$16:$Z$52,14,FALSE)</f>
        <v>9</v>
      </c>
    </row>
    <row r="317" spans="1:7" x14ac:dyDescent="0.3">
      <c r="B317" t="s">
        <v>6</v>
      </c>
      <c r="C317" s="1">
        <f>C296+2</f>
        <v>158</v>
      </c>
    </row>
    <row r="319" spans="1:7" x14ac:dyDescent="0.3">
      <c r="C319" t="s">
        <v>11</v>
      </c>
      <c r="D319" t="s">
        <v>12</v>
      </c>
      <c r="E319" t="s">
        <v>13</v>
      </c>
    </row>
    <row r="320" spans="1:7" x14ac:dyDescent="0.3">
      <c r="A320">
        <v>1</v>
      </c>
      <c r="C320" s="3">
        <f>VLOOKUP(C317,'Input Data'!$B$16:$Z$52,2,FALSE)</f>
        <v>23.800000000000043</v>
      </c>
      <c r="D320" s="2"/>
      <c r="E320" s="2"/>
      <c r="G320" t="s">
        <v>26</v>
      </c>
    </row>
    <row r="321" spans="1:7" x14ac:dyDescent="0.3">
      <c r="A321">
        <v>2</v>
      </c>
      <c r="C321" s="3">
        <f>C320</f>
        <v>23.800000000000043</v>
      </c>
      <c r="D321" s="2"/>
      <c r="E321" s="2"/>
      <c r="F321" s="3"/>
      <c r="G321" s="1">
        <v>3.9</v>
      </c>
    </row>
    <row r="322" spans="1:7" x14ac:dyDescent="0.3">
      <c r="A322">
        <v>3</v>
      </c>
      <c r="C322" s="3">
        <f t="shared" ref="C322:C326" si="30">C321</f>
        <v>23.800000000000043</v>
      </c>
      <c r="D322" s="2">
        <v>0</v>
      </c>
      <c r="E322" s="2">
        <v>0</v>
      </c>
      <c r="F322" s="3"/>
      <c r="G322" s="1">
        <v>3.5</v>
      </c>
    </row>
    <row r="323" spans="1:7" x14ac:dyDescent="0.3">
      <c r="A323">
        <v>4</v>
      </c>
      <c r="C323" s="3">
        <f t="shared" si="30"/>
        <v>23.800000000000043</v>
      </c>
      <c r="D323" s="6">
        <f t="shared" ref="D323:D324" si="31">D324-G324</f>
        <v>3.1906149999999993</v>
      </c>
      <c r="E323" s="2">
        <v>0</v>
      </c>
      <c r="F323" s="3"/>
      <c r="G323" s="1">
        <v>2.85</v>
      </c>
    </row>
    <row r="324" spans="1:7" x14ac:dyDescent="0.3">
      <c r="A324">
        <v>5</v>
      </c>
      <c r="C324" s="3">
        <f t="shared" si="30"/>
        <v>23.800000000000043</v>
      </c>
      <c r="D324" s="6">
        <f t="shared" si="31"/>
        <v>5.6406149999999995</v>
      </c>
      <c r="E324" s="2">
        <v>0</v>
      </c>
      <c r="F324" s="3"/>
      <c r="G324" s="1">
        <v>2.4500000000000002</v>
      </c>
    </row>
    <row r="325" spans="1:7" x14ac:dyDescent="0.3">
      <c r="A325">
        <v>6</v>
      </c>
      <c r="C325" s="3">
        <f t="shared" si="30"/>
        <v>23.800000000000043</v>
      </c>
      <c r="D325" s="6">
        <f>D326-G326</f>
        <v>7.6906149999999993</v>
      </c>
      <c r="E325" s="2">
        <v>0</v>
      </c>
      <c r="F325" s="3"/>
      <c r="G325" s="1">
        <v>2.0499999999999998</v>
      </c>
    </row>
    <row r="326" spans="1:7" x14ac:dyDescent="0.3">
      <c r="A326">
        <v>7</v>
      </c>
      <c r="C326" s="3">
        <f t="shared" si="30"/>
        <v>23.800000000000043</v>
      </c>
      <c r="D326" s="3">
        <f>VLOOKUP(C317,'Input Data'!$B$16:$Z$52,16,FALSE)</f>
        <v>9.3406149999999997</v>
      </c>
      <c r="E326" s="3">
        <f>VLOOKUP(C317,'Input Data'!$B$16:$Z$52,17,FALSE)</f>
        <v>0</v>
      </c>
      <c r="F326" s="3"/>
      <c r="G326" s="1">
        <v>1.65</v>
      </c>
    </row>
    <row r="327" spans="1:7" x14ac:dyDescent="0.3">
      <c r="A327">
        <v>8</v>
      </c>
      <c r="C327" s="3">
        <f t="shared" ref="C327:C333" si="32">C326</f>
        <v>23.800000000000043</v>
      </c>
      <c r="D327" s="2">
        <v>10.5</v>
      </c>
      <c r="E327" s="2">
        <v>0.24</v>
      </c>
    </row>
    <row r="328" spans="1:7" x14ac:dyDescent="0.3">
      <c r="A328">
        <v>9</v>
      </c>
      <c r="C328" s="3">
        <f t="shared" si="32"/>
        <v>23.800000000000043</v>
      </c>
      <c r="D328" s="3">
        <f>VLOOKUP(C317,'Input Data'!$B$16:$Z$52,24,FALSE)</f>
        <v>12.108538999999999</v>
      </c>
      <c r="E328" s="3">
        <f>VLOOKUP(C317,'Input Data'!$B$16:$Z$52,25,FALSE)</f>
        <v>1</v>
      </c>
    </row>
    <row r="329" spans="1:7" x14ac:dyDescent="0.3">
      <c r="A329">
        <v>10</v>
      </c>
      <c r="C329" s="3">
        <f t="shared" si="32"/>
        <v>23.800000000000043</v>
      </c>
      <c r="D329" s="3">
        <f>VLOOKUP(C317,'Input Data'!$B$16:$Z$52,4,FALSE)</f>
        <v>13.202</v>
      </c>
      <c r="E329" s="3">
        <f>VLOOKUP(C317,'Input Data'!$B$16:$Z$52,5,FALSE)</f>
        <v>2</v>
      </c>
    </row>
    <row r="330" spans="1:7" x14ac:dyDescent="0.3">
      <c r="A330">
        <v>11</v>
      </c>
      <c r="C330" s="3">
        <f t="shared" si="32"/>
        <v>23.800000000000043</v>
      </c>
      <c r="D330" s="3">
        <f>VLOOKUP(C317,'Input Data'!$B$16:$Z$52,7,FALSE)</f>
        <v>14.297000000000001</v>
      </c>
      <c r="E330" s="3">
        <f>VLOOKUP(C317,'Input Data'!$B$16:$Z$52,8,FALSE)</f>
        <v>3.5</v>
      </c>
    </row>
    <row r="331" spans="1:7" x14ac:dyDescent="0.3">
      <c r="A331">
        <v>12</v>
      </c>
      <c r="C331" s="3">
        <f t="shared" si="32"/>
        <v>23.800000000000043</v>
      </c>
      <c r="D331" s="3">
        <f>VLOOKUP(C317,'Input Data'!$B$16:$Z$52,10,FALSE)</f>
        <v>15.246</v>
      </c>
      <c r="E331" s="3">
        <f>VLOOKUP(C317,'Input Data'!$B$16:$Z$52,11,FALSE)</f>
        <v>5.6</v>
      </c>
    </row>
    <row r="332" spans="1:7" x14ac:dyDescent="0.3">
      <c r="A332">
        <v>13</v>
      </c>
      <c r="C332" s="3">
        <f t="shared" si="32"/>
        <v>23.800000000000043</v>
      </c>
      <c r="D332" s="3">
        <f>VLOOKUP(C317,'Input Data'!$B$16:$Z$52,20,FALSE)</f>
        <v>15.797232999999999</v>
      </c>
      <c r="E332" s="3">
        <f>VLOOKUP(C317,'Input Data'!$B$16:$Z$52,21,FALSE)</f>
        <v>7.4</v>
      </c>
    </row>
    <row r="333" spans="1:7" x14ac:dyDescent="0.3">
      <c r="A333">
        <v>14</v>
      </c>
      <c r="C333" s="3">
        <f t="shared" si="32"/>
        <v>23.800000000000043</v>
      </c>
      <c r="D333" s="3">
        <f>VLOOKUP(C317,'Input Data'!$B$16:$Z$52,13,FALSE)</f>
        <v>16.236000000000001</v>
      </c>
      <c r="E333" s="3">
        <f>VLOOKUP(C317,'Input Data'!$B$16:$Z$52,14,FALSE)</f>
        <v>9</v>
      </c>
    </row>
    <row r="338" spans="1:7" x14ac:dyDescent="0.3">
      <c r="B338" t="s">
        <v>6</v>
      </c>
      <c r="C338" s="1">
        <f>C317+2</f>
        <v>160</v>
      </c>
    </row>
    <row r="340" spans="1:7" x14ac:dyDescent="0.3">
      <c r="C340" t="s">
        <v>11</v>
      </c>
      <c r="D340" t="s">
        <v>12</v>
      </c>
      <c r="E340" t="s">
        <v>13</v>
      </c>
    </row>
    <row r="341" spans="1:7" x14ac:dyDescent="0.3">
      <c r="A341">
        <v>1</v>
      </c>
      <c r="C341" s="3">
        <f>VLOOKUP(C338,'Input Data'!$B$16:$Z$52,2,FALSE)</f>
        <v>22.400000000000041</v>
      </c>
      <c r="D341" s="2"/>
      <c r="E341" s="2"/>
      <c r="G341" t="s">
        <v>26</v>
      </c>
    </row>
    <row r="342" spans="1:7" x14ac:dyDescent="0.3">
      <c r="A342">
        <v>2</v>
      </c>
      <c r="C342" s="3">
        <f>C341</f>
        <v>22.400000000000041</v>
      </c>
      <c r="D342" s="2"/>
      <c r="E342" s="2"/>
      <c r="F342" s="3"/>
      <c r="G342" s="1">
        <v>3.9</v>
      </c>
    </row>
    <row r="343" spans="1:7" x14ac:dyDescent="0.3">
      <c r="A343">
        <v>3</v>
      </c>
      <c r="C343" s="3">
        <f t="shared" ref="C343:C354" si="33">C342</f>
        <v>22.400000000000041</v>
      </c>
      <c r="D343" s="2">
        <v>0</v>
      </c>
      <c r="E343" s="2">
        <v>0</v>
      </c>
      <c r="F343" s="3"/>
      <c r="G343" s="1">
        <v>3.5</v>
      </c>
    </row>
    <row r="344" spans="1:7" x14ac:dyDescent="0.3">
      <c r="A344">
        <v>4</v>
      </c>
      <c r="C344" s="3">
        <f t="shared" si="33"/>
        <v>22.400000000000041</v>
      </c>
      <c r="D344" s="6">
        <f t="shared" ref="D344:D345" si="34">D345-G345</f>
        <v>2.6128449999999983</v>
      </c>
      <c r="E344" s="2">
        <v>0</v>
      </c>
      <c r="F344" s="3"/>
      <c r="G344" s="1">
        <v>2.85</v>
      </c>
    </row>
    <row r="345" spans="1:7" x14ac:dyDescent="0.3">
      <c r="A345">
        <v>5</v>
      </c>
      <c r="C345" s="3">
        <f t="shared" si="33"/>
        <v>22.400000000000041</v>
      </c>
      <c r="D345" s="6">
        <f t="shared" si="34"/>
        <v>5.0628449999999985</v>
      </c>
      <c r="E345" s="2">
        <v>0</v>
      </c>
      <c r="F345" s="3"/>
      <c r="G345" s="1">
        <v>2.4500000000000002</v>
      </c>
    </row>
    <row r="346" spans="1:7" x14ac:dyDescent="0.3">
      <c r="A346">
        <v>6</v>
      </c>
      <c r="C346" s="3">
        <f t="shared" si="33"/>
        <v>22.400000000000041</v>
      </c>
      <c r="D346" s="6">
        <f>D347-G347</f>
        <v>7.1128449999999983</v>
      </c>
      <c r="E346" s="2">
        <v>0</v>
      </c>
      <c r="F346" s="3"/>
      <c r="G346" s="1">
        <v>2.0499999999999998</v>
      </c>
    </row>
    <row r="347" spans="1:7" x14ac:dyDescent="0.3">
      <c r="A347">
        <v>7</v>
      </c>
      <c r="C347" s="3">
        <f t="shared" si="33"/>
        <v>22.400000000000041</v>
      </c>
      <c r="D347" s="3">
        <f>VLOOKUP(C338,'Input Data'!$B$16:$Z$52,16,FALSE)</f>
        <v>8.7628449999999987</v>
      </c>
      <c r="E347" s="3">
        <f>VLOOKUP(C338,'Input Data'!$B$16:$Z$52,17,FALSE)</f>
        <v>0</v>
      </c>
      <c r="F347" s="3"/>
      <c r="G347" s="1">
        <v>1.65</v>
      </c>
    </row>
    <row r="348" spans="1:7" x14ac:dyDescent="0.3">
      <c r="A348">
        <v>8</v>
      </c>
      <c r="C348" s="3">
        <f t="shared" si="33"/>
        <v>22.400000000000041</v>
      </c>
      <c r="D348" s="2">
        <v>10</v>
      </c>
      <c r="E348" s="2">
        <v>0.24</v>
      </c>
    </row>
    <row r="349" spans="1:7" x14ac:dyDescent="0.3">
      <c r="A349">
        <v>9</v>
      </c>
      <c r="C349" s="3">
        <f t="shared" si="33"/>
        <v>22.400000000000041</v>
      </c>
      <c r="D349" s="3">
        <f>VLOOKUP(C338,'Input Data'!$B$16:$Z$52,24,FALSE)</f>
        <v>11.426932499999999</v>
      </c>
      <c r="E349" s="3">
        <f>VLOOKUP(C338,'Input Data'!$B$16:$Z$52,25,FALSE)</f>
        <v>1</v>
      </c>
    </row>
    <row r="350" spans="1:7" x14ac:dyDescent="0.3">
      <c r="A350">
        <v>10</v>
      </c>
      <c r="C350" s="3">
        <f t="shared" si="33"/>
        <v>22.400000000000041</v>
      </c>
      <c r="D350" s="3">
        <f>VLOOKUP(C338,'Input Data'!$B$16:$Z$52,4,FALSE)</f>
        <v>12.602</v>
      </c>
      <c r="E350" s="3">
        <f>VLOOKUP(C338,'Input Data'!$B$16:$Z$52,5,FALSE)</f>
        <v>2</v>
      </c>
    </row>
    <row r="351" spans="1:7" x14ac:dyDescent="0.3">
      <c r="A351">
        <v>11</v>
      </c>
      <c r="C351" s="3">
        <f t="shared" si="33"/>
        <v>22.400000000000041</v>
      </c>
      <c r="D351" s="3">
        <f>VLOOKUP(C338,'Input Data'!$B$16:$Z$52,7,FALSE)</f>
        <v>13.696999999999999</v>
      </c>
      <c r="E351" s="3">
        <f>VLOOKUP(C338,'Input Data'!$B$16:$Z$52,8,FALSE)</f>
        <v>3.5</v>
      </c>
    </row>
    <row r="352" spans="1:7" x14ac:dyDescent="0.3">
      <c r="A352">
        <v>12</v>
      </c>
      <c r="C352" s="3">
        <f t="shared" si="33"/>
        <v>22.400000000000041</v>
      </c>
      <c r="D352" s="3">
        <f>VLOOKUP(C338,'Input Data'!$B$16:$Z$52,10,FALSE)</f>
        <v>14.694000000000001</v>
      </c>
      <c r="E352" s="3">
        <f>VLOOKUP(C338,'Input Data'!$B$16:$Z$52,11,FALSE)</f>
        <v>5.6</v>
      </c>
    </row>
    <row r="353" spans="1:7" x14ac:dyDescent="0.3">
      <c r="A353">
        <v>13</v>
      </c>
      <c r="C353" s="3">
        <f t="shared" si="33"/>
        <v>22.400000000000041</v>
      </c>
      <c r="D353" s="3">
        <f>VLOOKUP(C338,'Input Data'!$B$16:$Z$52,20,FALSE)</f>
        <v>15.235909999999999</v>
      </c>
      <c r="E353" s="3">
        <f>VLOOKUP(C338,'Input Data'!$B$16:$Z$52,21,FALSE)</f>
        <v>7.4</v>
      </c>
    </row>
    <row r="354" spans="1:7" x14ac:dyDescent="0.3">
      <c r="A354">
        <v>14</v>
      </c>
      <c r="C354" s="3">
        <f t="shared" si="33"/>
        <v>22.400000000000041</v>
      </c>
      <c r="D354" s="3">
        <f>VLOOKUP(C338,'Input Data'!$B$16:$Z$52,13,FALSE)</f>
        <v>15.698</v>
      </c>
      <c r="E354" s="3">
        <f>VLOOKUP(C338,'Input Data'!$B$16:$Z$52,14,FALSE)</f>
        <v>9</v>
      </c>
    </row>
    <row r="359" spans="1:7" x14ac:dyDescent="0.3">
      <c r="B359" t="s">
        <v>6</v>
      </c>
      <c r="C359" s="1">
        <f>C338+2</f>
        <v>162</v>
      </c>
    </row>
    <row r="361" spans="1:7" x14ac:dyDescent="0.3">
      <c r="C361" t="s">
        <v>11</v>
      </c>
      <c r="D361" t="s">
        <v>12</v>
      </c>
      <c r="E361" t="s">
        <v>13</v>
      </c>
    </row>
    <row r="362" spans="1:7" x14ac:dyDescent="0.3">
      <c r="A362">
        <v>1</v>
      </c>
      <c r="C362" s="3">
        <f>VLOOKUP(C359,'Input Data'!$B$16:$Z$52,2,FALSE)</f>
        <v>21.200000000000038</v>
      </c>
      <c r="D362" s="2"/>
      <c r="E362" s="2"/>
      <c r="G362" t="s">
        <v>26</v>
      </c>
    </row>
    <row r="363" spans="1:7" x14ac:dyDescent="0.3">
      <c r="A363">
        <v>2</v>
      </c>
      <c r="C363" s="3">
        <f>C362</f>
        <v>21.200000000000038</v>
      </c>
      <c r="D363" s="2"/>
      <c r="E363" s="2"/>
      <c r="F363" s="3"/>
      <c r="G363" s="1">
        <v>3.9</v>
      </c>
    </row>
    <row r="364" spans="1:7" x14ac:dyDescent="0.3">
      <c r="A364">
        <v>3</v>
      </c>
      <c r="C364" s="3">
        <f t="shared" ref="C364:C375" si="35">C363</f>
        <v>21.200000000000038</v>
      </c>
      <c r="D364" s="2">
        <v>0</v>
      </c>
      <c r="E364" s="2">
        <v>0</v>
      </c>
      <c r="F364" s="3"/>
      <c r="G364" s="1">
        <v>3.5</v>
      </c>
    </row>
    <row r="365" spans="1:7" x14ac:dyDescent="0.3">
      <c r="A365">
        <v>4</v>
      </c>
      <c r="C365" s="3">
        <f t="shared" si="35"/>
        <v>21.200000000000038</v>
      </c>
      <c r="D365" s="6">
        <f t="shared" ref="D365:D366" si="36">D366-G366</f>
        <v>1.9965569999999992</v>
      </c>
      <c r="E365" s="2">
        <v>0</v>
      </c>
      <c r="F365" s="3"/>
      <c r="G365" s="1">
        <v>2.85</v>
      </c>
    </row>
    <row r="366" spans="1:7" x14ac:dyDescent="0.3">
      <c r="A366">
        <v>5</v>
      </c>
      <c r="C366" s="3">
        <f t="shared" si="35"/>
        <v>21.200000000000038</v>
      </c>
      <c r="D366" s="6">
        <f t="shared" si="36"/>
        <v>4.4465569999999994</v>
      </c>
      <c r="E366" s="2">
        <v>0</v>
      </c>
      <c r="F366" s="3"/>
      <c r="G366" s="1">
        <v>2.4500000000000002</v>
      </c>
    </row>
    <row r="367" spans="1:7" x14ac:dyDescent="0.3">
      <c r="A367">
        <v>6</v>
      </c>
      <c r="C367" s="3">
        <f t="shared" si="35"/>
        <v>21.200000000000038</v>
      </c>
      <c r="D367" s="6">
        <f>D368-G368</f>
        <v>6.4965569999999992</v>
      </c>
      <c r="E367" s="2">
        <v>0</v>
      </c>
      <c r="F367" s="3"/>
      <c r="G367" s="1">
        <v>2.0499999999999998</v>
      </c>
    </row>
    <row r="368" spans="1:7" x14ac:dyDescent="0.3">
      <c r="A368">
        <v>7</v>
      </c>
      <c r="C368" s="3">
        <f t="shared" si="35"/>
        <v>21.200000000000038</v>
      </c>
      <c r="D368" s="3">
        <f>VLOOKUP(C359,'Input Data'!$B$16:$Z$52,16,FALSE)</f>
        <v>8.1465569999999996</v>
      </c>
      <c r="E368" s="3">
        <f>VLOOKUP(C359,'Input Data'!$B$16:$Z$52,17,FALSE)</f>
        <v>0</v>
      </c>
      <c r="F368" s="3"/>
      <c r="G368" s="1">
        <v>1.65</v>
      </c>
    </row>
    <row r="369" spans="1:7" x14ac:dyDescent="0.3">
      <c r="A369">
        <v>8</v>
      </c>
      <c r="C369" s="3">
        <f t="shared" si="35"/>
        <v>21.200000000000038</v>
      </c>
      <c r="D369" s="2">
        <v>9.5</v>
      </c>
      <c r="E369" s="2">
        <v>0.24</v>
      </c>
    </row>
    <row r="370" spans="1:7" x14ac:dyDescent="0.3">
      <c r="A370">
        <v>9</v>
      </c>
      <c r="C370" s="3">
        <f t="shared" si="35"/>
        <v>21.200000000000038</v>
      </c>
      <c r="D370" s="3">
        <f>VLOOKUP(C359,'Input Data'!$B$16:$Z$52,24,FALSE)</f>
        <v>10.865609499999998</v>
      </c>
      <c r="E370" s="3">
        <f>VLOOKUP(C359,'Input Data'!$B$16:$Z$52,25,FALSE)</f>
        <v>1</v>
      </c>
    </row>
    <row r="371" spans="1:7" x14ac:dyDescent="0.3">
      <c r="A371">
        <v>10</v>
      </c>
      <c r="C371" s="3">
        <f t="shared" si="35"/>
        <v>21.200000000000038</v>
      </c>
      <c r="D371" s="3">
        <f>VLOOKUP(C359,'Input Data'!$B$16:$Z$52,4,FALSE)</f>
        <v>11.995999999999999</v>
      </c>
      <c r="E371" s="3">
        <f>VLOOKUP(C359,'Input Data'!$B$16:$Z$52,5,FALSE)</f>
        <v>2</v>
      </c>
    </row>
    <row r="372" spans="1:7" x14ac:dyDescent="0.3">
      <c r="A372">
        <v>11</v>
      </c>
      <c r="C372" s="3">
        <f t="shared" si="35"/>
        <v>21.200000000000038</v>
      </c>
      <c r="D372" s="3">
        <f>VLOOKUP(C359,'Input Data'!$B$16:$Z$52,7,FALSE)</f>
        <v>13.096</v>
      </c>
      <c r="E372" s="3">
        <f>VLOOKUP(C359,'Input Data'!$B$16:$Z$52,8,FALSE)</f>
        <v>3.5</v>
      </c>
    </row>
    <row r="373" spans="1:7" x14ac:dyDescent="0.3">
      <c r="A373">
        <v>12</v>
      </c>
      <c r="C373" s="3">
        <f t="shared" si="35"/>
        <v>21.200000000000038</v>
      </c>
      <c r="D373" s="3">
        <f>VLOOKUP(C359,'Input Data'!$B$16:$Z$52,10,FALSE)</f>
        <v>14.143000000000001</v>
      </c>
      <c r="E373" s="3">
        <f>VLOOKUP(C359,'Input Data'!$B$16:$Z$52,11,FALSE)</f>
        <v>5.6</v>
      </c>
    </row>
    <row r="374" spans="1:7" x14ac:dyDescent="0.3">
      <c r="A374">
        <v>13</v>
      </c>
      <c r="C374" s="3">
        <f t="shared" si="35"/>
        <v>21.200000000000038</v>
      </c>
      <c r="D374" s="3">
        <f>VLOOKUP(C359,'Input Data'!$B$16:$Z$52,20,FALSE)</f>
        <v>14.674586999999999</v>
      </c>
      <c r="E374" s="3">
        <f>VLOOKUP(C359,'Input Data'!$B$16:$Z$52,21,FALSE)</f>
        <v>7.4</v>
      </c>
    </row>
    <row r="375" spans="1:7" x14ac:dyDescent="0.3">
      <c r="A375">
        <v>14</v>
      </c>
      <c r="C375" s="3">
        <f t="shared" si="35"/>
        <v>21.200000000000038</v>
      </c>
      <c r="D375" s="3">
        <f>VLOOKUP(C359,'Input Data'!$B$16:$Z$52,13,FALSE)</f>
        <v>15.202999999999999</v>
      </c>
      <c r="E375" s="3">
        <f>VLOOKUP(C359,'Input Data'!$B$16:$Z$52,14,FALSE)</f>
        <v>9</v>
      </c>
    </row>
    <row r="380" spans="1:7" x14ac:dyDescent="0.3">
      <c r="B380" t="s">
        <v>6</v>
      </c>
      <c r="C380" s="1">
        <f t="shared" ref="C380" si="37">C359+2</f>
        <v>164</v>
      </c>
    </row>
    <row r="382" spans="1:7" x14ac:dyDescent="0.3">
      <c r="C382" t="s">
        <v>11</v>
      </c>
      <c r="D382" t="s">
        <v>12</v>
      </c>
      <c r="E382" t="s">
        <v>13</v>
      </c>
    </row>
    <row r="383" spans="1:7" x14ac:dyDescent="0.3">
      <c r="A383">
        <v>1</v>
      </c>
      <c r="C383" s="3">
        <f>VLOOKUP(C380,'Input Data'!$B$16:$Z$52,2,FALSE)</f>
        <v>20.000000000000036</v>
      </c>
      <c r="D383" s="2"/>
      <c r="E383" s="2"/>
      <c r="G383" t="s">
        <v>26</v>
      </c>
    </row>
    <row r="384" spans="1:7" x14ac:dyDescent="0.3">
      <c r="A384">
        <v>2</v>
      </c>
      <c r="C384" s="3">
        <f>C383</f>
        <v>20.000000000000036</v>
      </c>
      <c r="D384" s="2"/>
      <c r="E384" s="2"/>
      <c r="F384" s="3"/>
      <c r="G384" s="1">
        <v>3.9</v>
      </c>
    </row>
    <row r="385" spans="1:7" x14ac:dyDescent="0.3">
      <c r="A385">
        <v>3</v>
      </c>
      <c r="C385" s="3">
        <f t="shared" ref="C385:C396" si="38">C384</f>
        <v>20.000000000000036</v>
      </c>
      <c r="D385" s="2">
        <v>0</v>
      </c>
      <c r="E385" s="2">
        <v>0</v>
      </c>
      <c r="F385" s="3"/>
      <c r="G385" s="1">
        <v>3.5</v>
      </c>
    </row>
    <row r="386" spans="1:7" x14ac:dyDescent="0.3">
      <c r="A386">
        <v>4</v>
      </c>
      <c r="C386" s="3">
        <f t="shared" si="38"/>
        <v>20.000000000000036</v>
      </c>
      <c r="D386" s="6">
        <f t="shared" ref="D386:D387" si="39">D387-G387</f>
        <v>1.4573049999999999</v>
      </c>
      <c r="E386" s="2">
        <v>0</v>
      </c>
      <c r="F386" s="3"/>
      <c r="G386" s="1">
        <v>2.85</v>
      </c>
    </row>
    <row r="387" spans="1:7" x14ac:dyDescent="0.3">
      <c r="A387">
        <v>5</v>
      </c>
      <c r="C387" s="3">
        <f t="shared" si="38"/>
        <v>20.000000000000036</v>
      </c>
      <c r="D387" s="6">
        <f t="shared" si="39"/>
        <v>3.907305</v>
      </c>
      <c r="E387" s="2">
        <v>0</v>
      </c>
      <c r="F387" s="3"/>
      <c r="G387" s="1">
        <v>2.4500000000000002</v>
      </c>
    </row>
    <row r="388" spans="1:7" x14ac:dyDescent="0.3">
      <c r="A388">
        <v>6</v>
      </c>
      <c r="C388" s="3">
        <f t="shared" si="38"/>
        <v>20.000000000000036</v>
      </c>
      <c r="D388" s="6">
        <f>D389-G389</f>
        <v>5.9573049999999999</v>
      </c>
      <c r="E388" s="2">
        <v>0</v>
      </c>
      <c r="F388" s="3"/>
      <c r="G388" s="1">
        <v>2.0499999999999998</v>
      </c>
    </row>
    <row r="389" spans="1:7" x14ac:dyDescent="0.3">
      <c r="A389">
        <v>7</v>
      </c>
      <c r="C389" s="3">
        <f t="shared" si="38"/>
        <v>20.000000000000036</v>
      </c>
      <c r="D389" s="3">
        <f>VLOOKUP(C380,'Input Data'!$B$16:$Z$52,16,FALSE)</f>
        <v>7.6073050000000002</v>
      </c>
      <c r="E389" s="3">
        <f>VLOOKUP(C380,'Input Data'!$B$16:$Z$52,17,FALSE)</f>
        <v>0</v>
      </c>
      <c r="F389" s="3"/>
      <c r="G389" s="1">
        <v>1.65</v>
      </c>
    </row>
    <row r="390" spans="1:7" x14ac:dyDescent="0.3">
      <c r="A390">
        <v>8</v>
      </c>
      <c r="C390" s="3">
        <f t="shared" si="38"/>
        <v>20.000000000000036</v>
      </c>
      <c r="D390" s="2">
        <v>9</v>
      </c>
      <c r="E390" s="2">
        <v>0.24</v>
      </c>
    </row>
    <row r="391" spans="1:7" x14ac:dyDescent="0.3">
      <c r="A391">
        <v>9</v>
      </c>
      <c r="C391" s="3">
        <f t="shared" si="38"/>
        <v>20.000000000000036</v>
      </c>
      <c r="D391" s="3">
        <f>VLOOKUP(C380,'Input Data'!$B$16:$Z$52,24,FALSE)</f>
        <v>10.264192</v>
      </c>
      <c r="E391" s="3">
        <f>VLOOKUP(C380,'Input Data'!$B$16:$Z$52,25,FALSE)</f>
        <v>1</v>
      </c>
    </row>
    <row r="392" spans="1:7" x14ac:dyDescent="0.3">
      <c r="A392">
        <v>10</v>
      </c>
      <c r="C392" s="3">
        <f t="shared" si="38"/>
        <v>20.000000000000036</v>
      </c>
      <c r="D392" s="3">
        <f>VLOOKUP(C380,'Input Data'!$B$16:$Z$52,4,FALSE)</f>
        <v>11.389999999999999</v>
      </c>
      <c r="E392" s="3">
        <f>VLOOKUP(C380,'Input Data'!$B$16:$Z$52,5,FALSE)</f>
        <v>2</v>
      </c>
    </row>
    <row r="393" spans="1:7" x14ac:dyDescent="0.3">
      <c r="A393">
        <v>11</v>
      </c>
      <c r="C393" s="3">
        <f t="shared" si="38"/>
        <v>20.000000000000036</v>
      </c>
      <c r="D393" s="3">
        <f>VLOOKUP(C380,'Input Data'!$B$16:$Z$52,7,FALSE)</f>
        <v>12.548999999999999</v>
      </c>
      <c r="E393" s="3">
        <f>VLOOKUP(C380,'Input Data'!$B$16:$Z$52,8,FALSE)</f>
        <v>3.5</v>
      </c>
    </row>
    <row r="394" spans="1:7" x14ac:dyDescent="0.3">
      <c r="A394">
        <v>12</v>
      </c>
      <c r="C394" s="3">
        <f t="shared" si="38"/>
        <v>20.000000000000036</v>
      </c>
      <c r="D394" s="3">
        <f>VLOOKUP(C380,'Input Data'!$B$16:$Z$52,10,FALSE)</f>
        <v>13.590999999999999</v>
      </c>
      <c r="E394" s="3">
        <f>VLOOKUP(C380,'Input Data'!$B$16:$Z$52,11,FALSE)</f>
        <v>5.6</v>
      </c>
    </row>
    <row r="395" spans="1:7" x14ac:dyDescent="0.3">
      <c r="A395">
        <v>13</v>
      </c>
      <c r="C395" s="3">
        <f t="shared" si="38"/>
        <v>20.000000000000036</v>
      </c>
      <c r="D395" s="3">
        <f>VLOOKUP(C380,'Input Data'!$B$16:$Z$52,20,FALSE)</f>
        <v>14.153358499999998</v>
      </c>
      <c r="E395" s="3">
        <f>VLOOKUP(C380,'Input Data'!$B$16:$Z$52,21,FALSE)</f>
        <v>7.4</v>
      </c>
    </row>
    <row r="396" spans="1:7" x14ac:dyDescent="0.3">
      <c r="A396">
        <v>14</v>
      </c>
      <c r="C396" s="3">
        <f t="shared" si="38"/>
        <v>20.000000000000036</v>
      </c>
      <c r="D396" s="3">
        <f>VLOOKUP(C380,'Input Data'!$B$16:$Z$52,13,FALSE)</f>
        <v>14.638</v>
      </c>
      <c r="E396" s="3">
        <f>VLOOKUP(C380,'Input Data'!$B$16:$Z$52,14,FALSE)</f>
        <v>9</v>
      </c>
    </row>
    <row r="401" spans="1:7" x14ac:dyDescent="0.3">
      <c r="B401" t="s">
        <v>6</v>
      </c>
      <c r="C401" s="1">
        <f>C380+2</f>
        <v>166</v>
      </c>
    </row>
    <row r="403" spans="1:7" x14ac:dyDescent="0.3">
      <c r="C403" t="s">
        <v>11</v>
      </c>
      <c r="D403" t="s">
        <v>12</v>
      </c>
      <c r="E403" t="s">
        <v>13</v>
      </c>
    </row>
    <row r="404" spans="1:7" x14ac:dyDescent="0.3">
      <c r="A404">
        <v>1</v>
      </c>
      <c r="C404" s="3">
        <f>VLOOKUP(C401,'Input Data'!$B$16:$Z$52,2,FALSE)</f>
        <v>18.800000000000033</v>
      </c>
      <c r="D404" s="2"/>
      <c r="E404" s="2"/>
      <c r="G404" t="s">
        <v>26</v>
      </c>
    </row>
    <row r="405" spans="1:7" x14ac:dyDescent="0.3">
      <c r="A405">
        <v>2</v>
      </c>
      <c r="C405" s="3">
        <f>C404</f>
        <v>18.800000000000033</v>
      </c>
      <c r="D405" s="2"/>
      <c r="E405" s="2"/>
      <c r="F405" s="3"/>
      <c r="G405" s="1">
        <v>3.9</v>
      </c>
    </row>
    <row r="406" spans="1:7" x14ac:dyDescent="0.3">
      <c r="A406">
        <v>3</v>
      </c>
      <c r="C406" s="3">
        <f t="shared" ref="C406:C417" si="40">C405</f>
        <v>18.800000000000033</v>
      </c>
      <c r="D406" s="2">
        <v>0</v>
      </c>
      <c r="E406" s="2">
        <v>0</v>
      </c>
      <c r="F406" s="3"/>
      <c r="G406" s="1">
        <v>3.5</v>
      </c>
    </row>
    <row r="407" spans="1:7" x14ac:dyDescent="0.3">
      <c r="A407">
        <v>4</v>
      </c>
      <c r="C407" s="3">
        <f t="shared" si="40"/>
        <v>18.800000000000033</v>
      </c>
      <c r="D407" s="6">
        <f t="shared" ref="D407:D408" si="41">D408-G408</f>
        <v>0.9758300000000002</v>
      </c>
      <c r="E407" s="2">
        <v>0</v>
      </c>
      <c r="F407" s="3"/>
      <c r="G407" s="1">
        <v>2.85</v>
      </c>
    </row>
    <row r="408" spans="1:7" x14ac:dyDescent="0.3">
      <c r="A408">
        <v>5</v>
      </c>
      <c r="C408" s="3">
        <f t="shared" si="40"/>
        <v>18.800000000000033</v>
      </c>
      <c r="D408" s="6">
        <f t="shared" si="41"/>
        <v>3.4258300000000004</v>
      </c>
      <c r="E408" s="2">
        <v>0</v>
      </c>
      <c r="F408" s="3"/>
      <c r="G408" s="1">
        <v>2.4500000000000002</v>
      </c>
    </row>
    <row r="409" spans="1:7" x14ac:dyDescent="0.3">
      <c r="A409">
        <v>6</v>
      </c>
      <c r="C409" s="3">
        <f t="shared" si="40"/>
        <v>18.800000000000033</v>
      </c>
      <c r="D409" s="6">
        <f>D410-G410</f>
        <v>5.4758300000000002</v>
      </c>
      <c r="E409" s="2">
        <v>0</v>
      </c>
      <c r="F409" s="3"/>
      <c r="G409" s="1">
        <v>2.0499999999999998</v>
      </c>
    </row>
    <row r="410" spans="1:7" x14ac:dyDescent="0.3">
      <c r="A410">
        <v>7</v>
      </c>
      <c r="C410" s="3">
        <f t="shared" si="40"/>
        <v>18.800000000000033</v>
      </c>
      <c r="D410" s="3">
        <f>VLOOKUP(C401,'Input Data'!$B$16:$Z$52,16,FALSE)</f>
        <v>7.1258299999999997</v>
      </c>
      <c r="E410" s="3">
        <f>VLOOKUP(C401,'Input Data'!$B$16:$Z$52,17,FALSE)</f>
        <v>0</v>
      </c>
      <c r="F410" s="3"/>
      <c r="G410" s="1">
        <v>1.65</v>
      </c>
    </row>
    <row r="411" spans="1:7" x14ac:dyDescent="0.3">
      <c r="A411">
        <v>8</v>
      </c>
      <c r="C411" s="3">
        <f t="shared" si="40"/>
        <v>18.800000000000033</v>
      </c>
      <c r="D411" s="2">
        <v>8.5</v>
      </c>
      <c r="E411" s="2">
        <v>0.24</v>
      </c>
    </row>
    <row r="412" spans="1:7" x14ac:dyDescent="0.3">
      <c r="A412">
        <v>9</v>
      </c>
      <c r="C412" s="3">
        <f t="shared" si="40"/>
        <v>18.800000000000033</v>
      </c>
      <c r="D412" s="3">
        <f>VLOOKUP(C401,'Input Data'!$B$16:$Z$52,24,FALSE)</f>
        <v>9.702868999999998</v>
      </c>
      <c r="E412" s="3">
        <f>VLOOKUP(C401,'Input Data'!$B$16:$Z$52,25,FALSE)</f>
        <v>1</v>
      </c>
    </row>
    <row r="413" spans="1:7" x14ac:dyDescent="0.3">
      <c r="A413">
        <v>10</v>
      </c>
      <c r="C413" s="3">
        <f t="shared" si="40"/>
        <v>18.800000000000033</v>
      </c>
      <c r="D413" s="3">
        <f>VLOOKUP(C401,'Input Data'!$B$16:$Z$52,4,FALSE)</f>
        <v>10.783999999999997</v>
      </c>
      <c r="E413" s="3">
        <f>VLOOKUP(C401,'Input Data'!$B$16:$Z$52,5,FALSE)</f>
        <v>2</v>
      </c>
    </row>
    <row r="414" spans="1:7" x14ac:dyDescent="0.3">
      <c r="A414">
        <v>11</v>
      </c>
      <c r="C414" s="3">
        <f t="shared" si="40"/>
        <v>18.800000000000033</v>
      </c>
      <c r="D414" s="3">
        <f>VLOOKUP(C401,'Input Data'!$B$16:$Z$52,7,FALSE)</f>
        <v>11.949</v>
      </c>
      <c r="E414" s="3">
        <f>VLOOKUP(C401,'Input Data'!$B$16:$Z$52,8,FALSE)</f>
        <v>3.5</v>
      </c>
    </row>
    <row r="415" spans="1:7" x14ac:dyDescent="0.3">
      <c r="A415">
        <v>12</v>
      </c>
      <c r="C415" s="3">
        <f t="shared" si="40"/>
        <v>18.800000000000033</v>
      </c>
      <c r="D415" s="3">
        <f>VLOOKUP(C401,'Input Data'!$B$16:$Z$52,10,FALSE)</f>
        <v>13.010999999999999</v>
      </c>
      <c r="E415" s="3">
        <f>VLOOKUP(C401,'Input Data'!$B$16:$Z$52,11,FALSE)</f>
        <v>5.6</v>
      </c>
    </row>
    <row r="416" spans="1:7" x14ac:dyDescent="0.3">
      <c r="A416">
        <v>13</v>
      </c>
      <c r="C416" s="3">
        <f t="shared" si="40"/>
        <v>18.800000000000033</v>
      </c>
      <c r="D416" s="3">
        <f>VLOOKUP(C401,'Input Data'!$B$16:$Z$52,20,FALSE)</f>
        <v>13.5759977</v>
      </c>
      <c r="E416" s="3">
        <f>VLOOKUP(C401,'Input Data'!$B$16:$Z$52,21,FALSE)</f>
        <v>7.4</v>
      </c>
    </row>
    <row r="417" spans="1:7" x14ac:dyDescent="0.3">
      <c r="A417">
        <v>14</v>
      </c>
      <c r="C417" s="3">
        <f t="shared" si="40"/>
        <v>18.800000000000033</v>
      </c>
      <c r="D417" s="3">
        <f>VLOOKUP(C401,'Input Data'!$B$16:$Z$52,13,FALSE)</f>
        <v>14.1</v>
      </c>
      <c r="E417" s="3">
        <f>VLOOKUP(C401,'Input Data'!$B$16:$Z$52,14,FALSE)</f>
        <v>9</v>
      </c>
    </row>
    <row r="422" spans="1:7" x14ac:dyDescent="0.3">
      <c r="B422" t="s">
        <v>6</v>
      </c>
      <c r="C422" s="1">
        <f>C401+2</f>
        <v>168</v>
      </c>
    </row>
    <row r="424" spans="1:7" x14ac:dyDescent="0.3">
      <c r="C424" t="s">
        <v>11</v>
      </c>
      <c r="D424" t="s">
        <v>12</v>
      </c>
      <c r="E424" t="s">
        <v>13</v>
      </c>
    </row>
    <row r="425" spans="1:7" x14ac:dyDescent="0.3">
      <c r="A425">
        <v>1</v>
      </c>
      <c r="C425" s="3">
        <f>VLOOKUP(C422,'Input Data'!$B$16:$Z$52,2,FALSE)</f>
        <v>17.60000000000003</v>
      </c>
      <c r="D425" s="2"/>
      <c r="E425" s="2"/>
      <c r="G425" t="s">
        <v>26</v>
      </c>
    </row>
    <row r="426" spans="1:7" x14ac:dyDescent="0.3">
      <c r="A426">
        <v>2</v>
      </c>
      <c r="C426" s="3">
        <f>C425</f>
        <v>17.60000000000003</v>
      </c>
      <c r="D426" s="2"/>
      <c r="E426" s="2"/>
      <c r="F426" s="3"/>
      <c r="G426" s="1">
        <v>3.9</v>
      </c>
    </row>
    <row r="427" spans="1:7" x14ac:dyDescent="0.3">
      <c r="A427">
        <v>3</v>
      </c>
      <c r="C427" s="3">
        <f t="shared" ref="C427:C431" si="42">C426</f>
        <v>17.60000000000003</v>
      </c>
      <c r="D427" s="2"/>
      <c r="E427" s="2"/>
      <c r="F427" s="3"/>
      <c r="G427" s="1">
        <v>3.5</v>
      </c>
    </row>
    <row r="428" spans="1:7" x14ac:dyDescent="0.3">
      <c r="A428">
        <v>4</v>
      </c>
      <c r="C428" s="3">
        <f t="shared" si="42"/>
        <v>17.60000000000003</v>
      </c>
      <c r="D428" s="2">
        <v>0</v>
      </c>
      <c r="E428" s="2">
        <v>0</v>
      </c>
      <c r="F428" s="3"/>
      <c r="G428" s="1">
        <v>2.85</v>
      </c>
    </row>
    <row r="429" spans="1:7" x14ac:dyDescent="0.3">
      <c r="A429">
        <v>5</v>
      </c>
      <c r="C429" s="3">
        <f t="shared" si="42"/>
        <v>17.60000000000003</v>
      </c>
      <c r="D429" s="6">
        <f t="shared" ref="D429" si="43">D430-G430</f>
        <v>2.8095419999999995</v>
      </c>
      <c r="E429" s="2">
        <v>0</v>
      </c>
      <c r="F429" s="3"/>
      <c r="G429" s="1">
        <v>2.4500000000000002</v>
      </c>
    </row>
    <row r="430" spans="1:7" x14ac:dyDescent="0.3">
      <c r="A430">
        <v>6</v>
      </c>
      <c r="C430" s="3">
        <f t="shared" si="42"/>
        <v>17.60000000000003</v>
      </c>
      <c r="D430" s="6">
        <f>D431-G431</f>
        <v>4.8595419999999994</v>
      </c>
      <c r="E430" s="2">
        <v>0</v>
      </c>
      <c r="F430" s="3"/>
      <c r="G430" s="1">
        <v>2.0499999999999998</v>
      </c>
    </row>
    <row r="431" spans="1:7" x14ac:dyDescent="0.3">
      <c r="A431">
        <v>7</v>
      </c>
      <c r="C431" s="3">
        <f t="shared" si="42"/>
        <v>17.60000000000003</v>
      </c>
      <c r="D431" s="3">
        <f>VLOOKUP(C422,'Input Data'!$B$16:$Z$52,16,FALSE)</f>
        <v>6.5095419999999997</v>
      </c>
      <c r="E431" s="3">
        <f>VLOOKUP(C422,'Input Data'!$B$16:$Z$52,17,FALSE)</f>
        <v>0</v>
      </c>
      <c r="F431" s="3"/>
      <c r="G431" s="1">
        <v>1.65</v>
      </c>
    </row>
    <row r="432" spans="1:7" x14ac:dyDescent="0.3">
      <c r="A432">
        <v>8</v>
      </c>
      <c r="C432" s="3">
        <f t="shared" ref="C432:C438" si="44">C431</f>
        <v>17.60000000000003</v>
      </c>
      <c r="D432" s="2">
        <v>8</v>
      </c>
      <c r="E432" s="2">
        <v>0.32</v>
      </c>
    </row>
    <row r="433" spans="1:7" x14ac:dyDescent="0.3">
      <c r="A433">
        <v>9</v>
      </c>
      <c r="C433" s="3">
        <f t="shared" si="44"/>
        <v>17.60000000000003</v>
      </c>
      <c r="D433" s="3">
        <f>VLOOKUP(C422,'Input Data'!$B$16:$Z$52,24,FALSE)</f>
        <v>9.1415459999999982</v>
      </c>
      <c r="E433" s="3">
        <f>VLOOKUP(C422,'Input Data'!$B$16:$Z$52,25,FALSE)</f>
        <v>1</v>
      </c>
    </row>
    <row r="434" spans="1:7" x14ac:dyDescent="0.3">
      <c r="A434">
        <v>10</v>
      </c>
      <c r="C434" s="3">
        <f t="shared" si="44"/>
        <v>17.60000000000003</v>
      </c>
      <c r="D434" s="3">
        <f>VLOOKUP(C422,'Input Data'!$B$16:$Z$52,4,FALSE)</f>
        <v>10.177999999999995</v>
      </c>
      <c r="E434" s="3">
        <f>VLOOKUP(C422,'Input Data'!$B$16:$Z$52,5,FALSE)</f>
        <v>2</v>
      </c>
    </row>
    <row r="435" spans="1:7" x14ac:dyDescent="0.3">
      <c r="A435">
        <v>11</v>
      </c>
      <c r="C435" s="3">
        <f t="shared" si="44"/>
        <v>17.60000000000003</v>
      </c>
      <c r="D435" s="3">
        <f>VLOOKUP(C422,'Input Data'!$B$16:$Z$52,7,FALSE)</f>
        <v>11.401999999999999</v>
      </c>
      <c r="E435" s="3">
        <f>VLOOKUP(C422,'Input Data'!$B$16:$Z$52,8,FALSE)</f>
        <v>3.5</v>
      </c>
    </row>
    <row r="436" spans="1:7" x14ac:dyDescent="0.3">
      <c r="A436">
        <v>12</v>
      </c>
      <c r="C436" s="3">
        <f t="shared" si="44"/>
        <v>17.60000000000003</v>
      </c>
      <c r="D436" s="3">
        <f>VLOOKUP(C422,'Input Data'!$B$16:$Z$52,10,FALSE)</f>
        <v>12.403</v>
      </c>
      <c r="E436" s="3">
        <f>VLOOKUP(C422,'Input Data'!$B$16:$Z$52,11,FALSE)</f>
        <v>5.6</v>
      </c>
    </row>
    <row r="437" spans="1:7" x14ac:dyDescent="0.3">
      <c r="A437">
        <v>13</v>
      </c>
      <c r="C437" s="3">
        <f t="shared" si="44"/>
        <v>17.60000000000003</v>
      </c>
      <c r="D437" s="3">
        <f>VLOOKUP(C422,'Input Data'!$B$16:$Z$52,20,FALSE)</f>
        <v>12.990617999999998</v>
      </c>
      <c r="E437" s="3">
        <f>VLOOKUP(C422,'Input Data'!$B$16:$Z$52,21,FALSE)</f>
        <v>7.4</v>
      </c>
    </row>
    <row r="438" spans="1:7" x14ac:dyDescent="0.3">
      <c r="A438">
        <v>14</v>
      </c>
      <c r="C438" s="3">
        <f t="shared" si="44"/>
        <v>17.60000000000003</v>
      </c>
      <c r="D438" s="3">
        <f>VLOOKUP(C422,'Input Data'!$B$16:$Z$52,13,FALSE)</f>
        <v>13.464</v>
      </c>
      <c r="E438" s="3">
        <f>VLOOKUP(C422,'Input Data'!$B$16:$Z$52,14,FALSE)</f>
        <v>9</v>
      </c>
    </row>
    <row r="443" spans="1:7" x14ac:dyDescent="0.3">
      <c r="B443" t="s">
        <v>6</v>
      </c>
      <c r="C443" s="1">
        <f>C422+2</f>
        <v>170</v>
      </c>
    </row>
    <row r="445" spans="1:7" x14ac:dyDescent="0.3">
      <c r="C445" t="s">
        <v>11</v>
      </c>
      <c r="D445" t="s">
        <v>12</v>
      </c>
      <c r="E445" t="s">
        <v>13</v>
      </c>
    </row>
    <row r="446" spans="1:7" x14ac:dyDescent="0.3">
      <c r="A446">
        <v>1</v>
      </c>
      <c r="C446" s="3">
        <f>VLOOKUP(C443,'Input Data'!$B$16:$Z$52,2,FALSE)</f>
        <v>16.400000000000027</v>
      </c>
      <c r="D446" s="2"/>
      <c r="E446" s="2"/>
      <c r="G446" t="s">
        <v>26</v>
      </c>
    </row>
    <row r="447" spans="1:7" x14ac:dyDescent="0.3">
      <c r="A447">
        <v>2</v>
      </c>
      <c r="C447" s="3">
        <f>C446</f>
        <v>16.400000000000027</v>
      </c>
      <c r="D447" s="2"/>
      <c r="E447" s="2"/>
      <c r="F447" s="3"/>
      <c r="G447" s="1">
        <v>3.9</v>
      </c>
    </row>
    <row r="448" spans="1:7" x14ac:dyDescent="0.3">
      <c r="A448">
        <v>3</v>
      </c>
      <c r="C448" s="3">
        <f t="shared" ref="C448:C459" si="45">C447</f>
        <v>16.400000000000027</v>
      </c>
      <c r="D448" s="2"/>
      <c r="E448" s="2"/>
      <c r="F448" s="3"/>
      <c r="G448" s="1">
        <v>3.5</v>
      </c>
    </row>
    <row r="449" spans="1:7" x14ac:dyDescent="0.3">
      <c r="A449">
        <v>4</v>
      </c>
      <c r="C449" s="3">
        <f t="shared" si="45"/>
        <v>16.400000000000027</v>
      </c>
      <c r="D449" s="2">
        <v>0</v>
      </c>
      <c r="E449" s="2">
        <v>0</v>
      </c>
      <c r="F449" s="3"/>
      <c r="G449" s="1">
        <v>2.85</v>
      </c>
    </row>
    <row r="450" spans="1:7" x14ac:dyDescent="0.3">
      <c r="A450">
        <v>5</v>
      </c>
      <c r="C450" s="3">
        <f t="shared" si="45"/>
        <v>16.400000000000027</v>
      </c>
      <c r="D450" s="6">
        <f t="shared" ref="D450" si="46">D451-G451</f>
        <v>2.3280669999999999</v>
      </c>
      <c r="E450" s="2">
        <v>0</v>
      </c>
      <c r="F450" s="3"/>
      <c r="G450" s="1">
        <v>2.4500000000000002</v>
      </c>
    </row>
    <row r="451" spans="1:7" x14ac:dyDescent="0.3">
      <c r="A451">
        <v>6</v>
      </c>
      <c r="C451" s="3">
        <f t="shared" si="45"/>
        <v>16.400000000000027</v>
      </c>
      <c r="D451" s="6">
        <f>D452-G452</f>
        <v>4.3780669999999997</v>
      </c>
      <c r="E451" s="2">
        <v>0</v>
      </c>
      <c r="F451" s="3"/>
      <c r="G451" s="1">
        <v>2.0499999999999998</v>
      </c>
    </row>
    <row r="452" spans="1:7" x14ac:dyDescent="0.3">
      <c r="A452">
        <v>7</v>
      </c>
      <c r="C452" s="3">
        <f t="shared" si="45"/>
        <v>16.400000000000027</v>
      </c>
      <c r="D452" s="3">
        <f>VLOOKUP(C443,'Input Data'!$B$16:$Z$52,16,FALSE)</f>
        <v>6.0280670000000001</v>
      </c>
      <c r="E452" s="3">
        <f>VLOOKUP(C443,'Input Data'!$B$16:$Z$52,17,FALSE)</f>
        <v>0</v>
      </c>
      <c r="F452" s="3"/>
      <c r="G452" s="1">
        <v>1.65</v>
      </c>
    </row>
    <row r="453" spans="1:7" x14ac:dyDescent="0.3">
      <c r="A453">
        <v>8</v>
      </c>
      <c r="C453" s="3">
        <f t="shared" si="45"/>
        <v>16.400000000000027</v>
      </c>
      <c r="D453" s="2">
        <v>7.5</v>
      </c>
      <c r="E453" s="2">
        <v>0.4</v>
      </c>
    </row>
    <row r="454" spans="1:7" x14ac:dyDescent="0.3">
      <c r="A454">
        <v>9</v>
      </c>
      <c r="C454" s="3">
        <f t="shared" si="45"/>
        <v>16.400000000000027</v>
      </c>
      <c r="D454" s="3">
        <f>VLOOKUP(C443,'Input Data'!$B$16:$Z$52,24,FALSE)</f>
        <v>8.540128499999998</v>
      </c>
      <c r="E454" s="3">
        <f>VLOOKUP(C443,'Input Data'!$B$16:$Z$52,25,FALSE)</f>
        <v>1</v>
      </c>
    </row>
    <row r="455" spans="1:7" x14ac:dyDescent="0.3">
      <c r="A455">
        <v>10</v>
      </c>
      <c r="C455" s="3">
        <f t="shared" si="45"/>
        <v>16.400000000000027</v>
      </c>
      <c r="D455" s="3">
        <f>VLOOKUP(C443,'Input Data'!$B$16:$Z$52,4,FALSE)</f>
        <v>9.5719999999999956</v>
      </c>
      <c r="E455" s="3">
        <f>VLOOKUP(C443,'Input Data'!$B$16:$Z$52,5,FALSE)</f>
        <v>2</v>
      </c>
    </row>
    <row r="456" spans="1:7" x14ac:dyDescent="0.3">
      <c r="A456">
        <v>11</v>
      </c>
      <c r="C456" s="3">
        <f t="shared" si="45"/>
        <v>16.400000000000027</v>
      </c>
      <c r="D456" s="3">
        <f>VLOOKUP(C443,'Input Data'!$B$16:$Z$52,7,FALSE)</f>
        <v>10.784000000000001</v>
      </c>
      <c r="E456" s="3">
        <f>VLOOKUP(C443,'Input Data'!$B$16:$Z$52,8,FALSE)</f>
        <v>3.5</v>
      </c>
    </row>
    <row r="457" spans="1:7" x14ac:dyDescent="0.3">
      <c r="A457">
        <v>12</v>
      </c>
      <c r="C457" s="3">
        <f t="shared" si="45"/>
        <v>16.400000000000027</v>
      </c>
      <c r="D457" s="3">
        <f>VLOOKUP(C443,'Input Data'!$B$16:$Z$52,10,FALSE)</f>
        <v>11.795</v>
      </c>
      <c r="E457" s="3">
        <f>VLOOKUP(C443,'Input Data'!$B$16:$Z$52,11,FALSE)</f>
        <v>5.6</v>
      </c>
    </row>
    <row r="458" spans="1:7" x14ac:dyDescent="0.3">
      <c r="A458">
        <v>13</v>
      </c>
      <c r="C458" s="3">
        <f t="shared" si="45"/>
        <v>16.400000000000027</v>
      </c>
      <c r="D458" s="3">
        <f>VLOOKUP(C443,'Input Data'!$B$16:$Z$52,20,FALSE)</f>
        <v>12.349105999999999</v>
      </c>
      <c r="E458" s="3">
        <f>VLOOKUP(C443,'Input Data'!$B$16:$Z$52,21,FALSE)</f>
        <v>7.4</v>
      </c>
    </row>
    <row r="459" spans="1:7" x14ac:dyDescent="0.3">
      <c r="A459">
        <v>14</v>
      </c>
      <c r="C459" s="3">
        <f t="shared" si="45"/>
        <v>16.400000000000027</v>
      </c>
      <c r="D459" s="3">
        <f>VLOOKUP(C443,'Input Data'!$B$16:$Z$52,13,FALSE)</f>
        <v>12.87</v>
      </c>
      <c r="E459" s="3">
        <f>VLOOKUP(C443,'Input Data'!$B$16:$Z$52,14,FALSE)</f>
        <v>9</v>
      </c>
    </row>
    <row r="464" spans="1:7" x14ac:dyDescent="0.3">
      <c r="B464" t="s">
        <v>6</v>
      </c>
      <c r="C464" s="1">
        <f>C443+2</f>
        <v>172</v>
      </c>
    </row>
    <row r="466" spans="1:7" x14ac:dyDescent="0.3">
      <c r="C466" t="s">
        <v>11</v>
      </c>
      <c r="D466" t="s">
        <v>12</v>
      </c>
      <c r="E466" t="s">
        <v>13</v>
      </c>
    </row>
    <row r="467" spans="1:7" x14ac:dyDescent="0.3">
      <c r="A467">
        <v>1</v>
      </c>
      <c r="C467" s="3">
        <f>VLOOKUP(C464,'Input Data'!$B$16:$Z$52,2,FALSE)</f>
        <v>15.200000000000028</v>
      </c>
      <c r="D467" s="2"/>
      <c r="E467" s="2"/>
      <c r="G467" t="s">
        <v>26</v>
      </c>
    </row>
    <row r="468" spans="1:7" x14ac:dyDescent="0.3">
      <c r="A468">
        <v>2</v>
      </c>
      <c r="C468" s="3">
        <f>C467</f>
        <v>15.200000000000028</v>
      </c>
      <c r="D468" s="2"/>
      <c r="E468" s="2"/>
      <c r="F468" s="3"/>
      <c r="G468" s="1">
        <v>3.9</v>
      </c>
    </row>
    <row r="469" spans="1:7" x14ac:dyDescent="0.3">
      <c r="A469">
        <v>3</v>
      </c>
      <c r="C469" s="3">
        <f t="shared" ref="C469:C480" si="47">C468</f>
        <v>15.200000000000028</v>
      </c>
      <c r="D469" s="2"/>
      <c r="E469" s="2"/>
      <c r="F469" s="3"/>
      <c r="G469" s="1">
        <v>3.5</v>
      </c>
    </row>
    <row r="470" spans="1:7" x14ac:dyDescent="0.3">
      <c r="A470">
        <v>4</v>
      </c>
      <c r="C470" s="3">
        <f t="shared" si="47"/>
        <v>15.200000000000028</v>
      </c>
      <c r="D470" s="2">
        <v>0</v>
      </c>
      <c r="E470" s="2">
        <v>0</v>
      </c>
      <c r="F470" s="3"/>
      <c r="G470" s="1">
        <v>2.85</v>
      </c>
    </row>
    <row r="471" spans="1:7" x14ac:dyDescent="0.3">
      <c r="A471">
        <v>5</v>
      </c>
      <c r="C471" s="3">
        <f t="shared" si="47"/>
        <v>15.200000000000028</v>
      </c>
      <c r="D471" s="6">
        <f t="shared" ref="D471" si="48">D472-G472</f>
        <v>1.6925200000000005</v>
      </c>
      <c r="E471" s="2">
        <v>0</v>
      </c>
      <c r="F471" s="3"/>
      <c r="G471" s="1">
        <v>2.4500000000000002</v>
      </c>
    </row>
    <row r="472" spans="1:7" x14ac:dyDescent="0.3">
      <c r="A472">
        <v>6</v>
      </c>
      <c r="C472" s="3">
        <f t="shared" si="47"/>
        <v>15.200000000000028</v>
      </c>
      <c r="D472" s="6">
        <f>D473-G473</f>
        <v>3.7425200000000003</v>
      </c>
      <c r="E472" s="2">
        <v>0</v>
      </c>
      <c r="F472" s="3"/>
      <c r="G472" s="1">
        <v>2.0499999999999998</v>
      </c>
    </row>
    <row r="473" spans="1:7" x14ac:dyDescent="0.3">
      <c r="A473">
        <v>7</v>
      </c>
      <c r="C473" s="3">
        <f t="shared" si="47"/>
        <v>15.200000000000028</v>
      </c>
      <c r="D473" s="3">
        <f>VLOOKUP(C464,'Input Data'!$B$16:$Z$52,16,FALSE)</f>
        <v>5.3925200000000002</v>
      </c>
      <c r="E473" s="3">
        <f>VLOOKUP(C464,'Input Data'!$B$16:$Z$52,17,FALSE)</f>
        <v>0</v>
      </c>
      <c r="F473" s="3"/>
      <c r="G473" s="1">
        <v>1.65</v>
      </c>
    </row>
    <row r="474" spans="1:7" x14ac:dyDescent="0.3">
      <c r="A474">
        <v>8</v>
      </c>
      <c r="C474" s="3">
        <f t="shared" si="47"/>
        <v>15.200000000000028</v>
      </c>
      <c r="D474" s="2">
        <v>7</v>
      </c>
      <c r="E474" s="2">
        <v>0.4</v>
      </c>
    </row>
    <row r="475" spans="1:7" x14ac:dyDescent="0.3">
      <c r="A475">
        <v>9</v>
      </c>
      <c r="C475" s="3">
        <f t="shared" si="47"/>
        <v>15.200000000000028</v>
      </c>
      <c r="D475" s="3">
        <f>VLOOKUP(C464,'Input Data'!$B$16:$Z$52,24,FALSE)</f>
        <v>8.058994499999999</v>
      </c>
      <c r="E475" s="3">
        <f>VLOOKUP(C464,'Input Data'!$B$16:$Z$52,25,FALSE)</f>
        <v>1</v>
      </c>
    </row>
    <row r="476" spans="1:7" x14ac:dyDescent="0.3">
      <c r="A476">
        <v>10</v>
      </c>
      <c r="C476" s="3">
        <f t="shared" si="47"/>
        <v>15.200000000000028</v>
      </c>
      <c r="D476" s="3">
        <f>VLOOKUP(C464,'Input Data'!$B$16:$Z$52,4,FALSE)</f>
        <v>8.9659999999999958</v>
      </c>
      <c r="E476" s="3">
        <f>VLOOKUP(C464,'Input Data'!$B$16:$Z$52,5,FALSE)</f>
        <v>2</v>
      </c>
    </row>
    <row r="477" spans="1:7" x14ac:dyDescent="0.3">
      <c r="A477">
        <v>11</v>
      </c>
      <c r="C477" s="3">
        <f t="shared" si="47"/>
        <v>15.200000000000028</v>
      </c>
      <c r="D477" s="3">
        <f>VLOOKUP(C464,'Input Data'!$B$16:$Z$52,7,FALSE)</f>
        <v>10.166</v>
      </c>
      <c r="E477" s="3">
        <f>VLOOKUP(C464,'Input Data'!$B$16:$Z$52,8,FALSE)</f>
        <v>3.5</v>
      </c>
    </row>
    <row r="478" spans="1:7" x14ac:dyDescent="0.3">
      <c r="A478">
        <v>12</v>
      </c>
      <c r="C478" s="3">
        <f t="shared" si="47"/>
        <v>15.200000000000028</v>
      </c>
      <c r="D478" s="3">
        <f>VLOOKUP(C464,'Input Data'!$B$16:$Z$52,10,FALSE)</f>
        <v>11.144</v>
      </c>
      <c r="E478" s="3">
        <f>VLOOKUP(C464,'Input Data'!$B$16:$Z$52,11,FALSE)</f>
        <v>5.6</v>
      </c>
    </row>
    <row r="479" spans="1:7" x14ac:dyDescent="0.3">
      <c r="A479">
        <v>13</v>
      </c>
      <c r="C479" s="3">
        <f t="shared" si="47"/>
        <v>15.200000000000028</v>
      </c>
      <c r="D479" s="3">
        <f>VLOOKUP(C464,'Input Data'!$B$16:$Z$52,20,FALSE)</f>
        <v>11.667499499999998</v>
      </c>
      <c r="E479" s="3">
        <f>VLOOKUP(C464,'Input Data'!$B$16:$Z$52,21,FALSE)</f>
        <v>7.4</v>
      </c>
    </row>
    <row r="480" spans="1:7" x14ac:dyDescent="0.3">
      <c r="A480">
        <v>14</v>
      </c>
      <c r="C480" s="3">
        <f t="shared" si="47"/>
        <v>15.200000000000028</v>
      </c>
      <c r="D480" s="3">
        <f>VLOOKUP(C464,'Input Data'!$B$16:$Z$52,13,FALSE)</f>
        <v>12.218999999999999</v>
      </c>
      <c r="E480" s="3">
        <f>VLOOKUP(C464,'Input Data'!$B$16:$Z$52,14,FALSE)</f>
        <v>9</v>
      </c>
    </row>
    <row r="485" spans="1:7" x14ac:dyDescent="0.3">
      <c r="B485" t="s">
        <v>6</v>
      </c>
      <c r="C485" s="1">
        <f>C464+2</f>
        <v>174</v>
      </c>
    </row>
    <row r="487" spans="1:7" x14ac:dyDescent="0.3">
      <c r="C487" t="s">
        <v>11</v>
      </c>
      <c r="D487" t="s">
        <v>12</v>
      </c>
      <c r="E487" t="s">
        <v>13</v>
      </c>
    </row>
    <row r="488" spans="1:7" x14ac:dyDescent="0.3">
      <c r="A488">
        <v>1</v>
      </c>
      <c r="C488" s="3">
        <f>VLOOKUP(C485,'Input Data'!$B$16:$Z$52,2,FALSE)</f>
        <v>14.000000000000028</v>
      </c>
      <c r="D488" s="2"/>
      <c r="E488" s="2"/>
      <c r="G488" t="s">
        <v>26</v>
      </c>
    </row>
    <row r="489" spans="1:7" x14ac:dyDescent="0.3">
      <c r="A489">
        <v>2</v>
      </c>
      <c r="C489" s="3">
        <f>C488</f>
        <v>14.000000000000028</v>
      </c>
      <c r="D489" s="2"/>
      <c r="E489" s="2"/>
      <c r="F489" s="3"/>
      <c r="G489" s="1">
        <v>3.9</v>
      </c>
    </row>
    <row r="490" spans="1:7" x14ac:dyDescent="0.3">
      <c r="A490">
        <v>3</v>
      </c>
      <c r="C490" s="3">
        <f t="shared" ref="C490:C501" si="49">C489</f>
        <v>14.000000000000028</v>
      </c>
      <c r="D490" s="2"/>
      <c r="E490" s="2"/>
      <c r="F490" s="3"/>
      <c r="G490" s="1">
        <v>3.5</v>
      </c>
    </row>
    <row r="491" spans="1:7" x14ac:dyDescent="0.3">
      <c r="A491">
        <v>4</v>
      </c>
      <c r="C491" s="3">
        <f t="shared" si="49"/>
        <v>14.000000000000028</v>
      </c>
      <c r="D491" s="2">
        <v>0</v>
      </c>
      <c r="E491" s="2">
        <v>0</v>
      </c>
      <c r="F491" s="3"/>
      <c r="G491" s="1">
        <v>2.85</v>
      </c>
    </row>
    <row r="492" spans="1:7" x14ac:dyDescent="0.3">
      <c r="A492">
        <v>5</v>
      </c>
      <c r="C492" s="3">
        <f t="shared" si="49"/>
        <v>14.000000000000028</v>
      </c>
      <c r="D492" s="6">
        <f t="shared" ref="D492" si="50">D493-G493</f>
        <v>1.2110449999999999</v>
      </c>
      <c r="E492" s="2">
        <v>0</v>
      </c>
      <c r="F492" s="3"/>
      <c r="G492" s="1">
        <v>2.4500000000000002</v>
      </c>
    </row>
    <row r="493" spans="1:7" x14ac:dyDescent="0.3">
      <c r="A493">
        <v>6</v>
      </c>
      <c r="C493" s="3">
        <f t="shared" si="49"/>
        <v>14.000000000000028</v>
      </c>
      <c r="D493" s="6">
        <f>D494-G494</f>
        <v>3.2610449999999997</v>
      </c>
      <c r="E493" s="2">
        <v>0</v>
      </c>
      <c r="F493" s="3"/>
      <c r="G493" s="1">
        <v>2.0499999999999998</v>
      </c>
    </row>
    <row r="494" spans="1:7" x14ac:dyDescent="0.3">
      <c r="A494">
        <v>7</v>
      </c>
      <c r="C494" s="3">
        <f t="shared" si="49"/>
        <v>14.000000000000028</v>
      </c>
      <c r="D494" s="3">
        <f>VLOOKUP(C485,'Input Data'!$B$16:$Z$52,16,FALSE)</f>
        <v>4.9110449999999997</v>
      </c>
      <c r="E494" s="3">
        <f>VLOOKUP(C485,'Input Data'!$B$16:$Z$52,17,FALSE)</f>
        <v>0</v>
      </c>
      <c r="F494" s="3"/>
      <c r="G494" s="1">
        <v>1.65</v>
      </c>
    </row>
    <row r="495" spans="1:7" x14ac:dyDescent="0.3">
      <c r="A495">
        <v>8</v>
      </c>
      <c r="C495" s="3">
        <f t="shared" si="49"/>
        <v>14.000000000000028</v>
      </c>
      <c r="D495" s="2">
        <v>6</v>
      </c>
      <c r="E495" s="2">
        <v>0.32</v>
      </c>
    </row>
    <row r="496" spans="1:7" x14ac:dyDescent="0.3">
      <c r="A496">
        <v>9</v>
      </c>
      <c r="C496" s="3">
        <f t="shared" si="49"/>
        <v>14.000000000000028</v>
      </c>
      <c r="D496" s="3">
        <f>VLOOKUP(C485,'Input Data'!$B$16:$Z$52,24,FALSE)</f>
        <v>7.4575769999999997</v>
      </c>
      <c r="E496" s="3">
        <f>VLOOKUP(C485,'Input Data'!$B$16:$Z$52,25,FALSE)</f>
        <v>1</v>
      </c>
    </row>
    <row r="497" spans="1:7" x14ac:dyDescent="0.3">
      <c r="A497">
        <v>10</v>
      </c>
      <c r="C497" s="3">
        <f t="shared" si="49"/>
        <v>14.000000000000028</v>
      </c>
      <c r="D497" s="3">
        <f>VLOOKUP(C485,'Input Data'!$B$16:$Z$52,4,FALSE)</f>
        <v>8.3599999999999959</v>
      </c>
      <c r="E497" s="3">
        <f>VLOOKUP(C485,'Input Data'!$B$16:$Z$52,5,FALSE)</f>
        <v>2</v>
      </c>
    </row>
    <row r="498" spans="1:7" x14ac:dyDescent="0.3">
      <c r="A498">
        <v>11</v>
      </c>
      <c r="C498" s="3">
        <f t="shared" si="49"/>
        <v>14.000000000000028</v>
      </c>
      <c r="D498" s="3">
        <f>VLOOKUP(C485,'Input Data'!$B$16:$Z$52,7,FALSE)</f>
        <v>9.5660000000000007</v>
      </c>
      <c r="E498" s="3">
        <f>VLOOKUP(C485,'Input Data'!$B$16:$Z$52,8,FALSE)</f>
        <v>3.5</v>
      </c>
    </row>
    <row r="499" spans="1:7" x14ac:dyDescent="0.3">
      <c r="A499">
        <v>12</v>
      </c>
      <c r="C499" s="3">
        <f t="shared" si="49"/>
        <v>14.000000000000028</v>
      </c>
      <c r="D499" s="3">
        <f>VLOOKUP(C485,'Input Data'!$B$16:$Z$52,10,FALSE)</f>
        <v>10.465999999999999</v>
      </c>
      <c r="E499" s="3">
        <f>VLOOKUP(C485,'Input Data'!$B$16:$Z$52,11,FALSE)</f>
        <v>5.6</v>
      </c>
    </row>
    <row r="500" spans="1:7" x14ac:dyDescent="0.3">
      <c r="A500">
        <v>13</v>
      </c>
      <c r="C500" s="3">
        <f t="shared" si="49"/>
        <v>14.000000000000028</v>
      </c>
      <c r="D500" s="3">
        <f>VLOOKUP(C485,'Input Data'!$B$16:$Z$52,20,FALSE)</f>
        <v>10.985892999999999</v>
      </c>
      <c r="E500" s="3">
        <f>VLOOKUP(C485,'Input Data'!$B$16:$Z$52,21,FALSE)</f>
        <v>7.4</v>
      </c>
    </row>
    <row r="501" spans="1:7" x14ac:dyDescent="0.3">
      <c r="A501">
        <v>14</v>
      </c>
      <c r="C501" s="3">
        <f t="shared" si="49"/>
        <v>14.000000000000028</v>
      </c>
      <c r="D501" s="3">
        <f>VLOOKUP(C485,'Input Data'!$B$16:$Z$52,13,FALSE)</f>
        <v>11.526</v>
      </c>
      <c r="E501" s="3">
        <f>VLOOKUP(C485,'Input Data'!$B$16:$Z$52,14,FALSE)</f>
        <v>9</v>
      </c>
    </row>
    <row r="506" spans="1:7" x14ac:dyDescent="0.3">
      <c r="B506" t="s">
        <v>6</v>
      </c>
      <c r="C506" s="1">
        <f>C485+2</f>
        <v>176</v>
      </c>
    </row>
    <row r="508" spans="1:7" x14ac:dyDescent="0.3">
      <c r="C508" t="s">
        <v>11</v>
      </c>
      <c r="D508" t="s">
        <v>12</v>
      </c>
      <c r="E508" t="s">
        <v>13</v>
      </c>
    </row>
    <row r="509" spans="1:7" x14ac:dyDescent="0.3">
      <c r="A509">
        <v>1</v>
      </c>
      <c r="C509" s="3">
        <f>VLOOKUP(C506,'Input Data'!$B$16:$Z$52,2,FALSE)</f>
        <v>12.800000000000029</v>
      </c>
      <c r="D509" s="2"/>
      <c r="E509" s="2"/>
      <c r="G509" t="s">
        <v>26</v>
      </c>
    </row>
    <row r="510" spans="1:7" x14ac:dyDescent="0.3">
      <c r="A510">
        <v>2</v>
      </c>
      <c r="C510" s="3">
        <f>C509</f>
        <v>12.800000000000029</v>
      </c>
      <c r="D510" s="2"/>
      <c r="E510" s="2"/>
      <c r="F510" s="3"/>
      <c r="G510" s="1">
        <v>3.9</v>
      </c>
    </row>
    <row r="511" spans="1:7" x14ac:dyDescent="0.3">
      <c r="A511">
        <v>3</v>
      </c>
      <c r="C511" s="3">
        <f t="shared" ref="C511:C522" si="51">C510</f>
        <v>12.800000000000029</v>
      </c>
      <c r="D511" s="2"/>
      <c r="E511" s="2"/>
      <c r="F511" s="3"/>
      <c r="G511" s="1">
        <v>3.5</v>
      </c>
    </row>
    <row r="512" spans="1:7" x14ac:dyDescent="0.3">
      <c r="A512">
        <v>4</v>
      </c>
      <c r="C512" s="3">
        <f t="shared" si="51"/>
        <v>12.800000000000029</v>
      </c>
      <c r="D512" s="2">
        <v>0</v>
      </c>
      <c r="E512" s="2">
        <v>0</v>
      </c>
      <c r="F512" s="3"/>
      <c r="G512" s="1">
        <v>2.85</v>
      </c>
    </row>
    <row r="513" spans="1:7" x14ac:dyDescent="0.3">
      <c r="A513">
        <v>5</v>
      </c>
      <c r="C513" s="3">
        <f t="shared" si="51"/>
        <v>12.800000000000029</v>
      </c>
      <c r="D513" s="6">
        <f t="shared" ref="D513" si="52">D514-G514</f>
        <v>0.72957000000000027</v>
      </c>
      <c r="E513" s="2">
        <v>0</v>
      </c>
      <c r="F513" s="3"/>
      <c r="G513" s="1">
        <v>2.4500000000000002</v>
      </c>
    </row>
    <row r="514" spans="1:7" x14ac:dyDescent="0.3">
      <c r="A514">
        <v>6</v>
      </c>
      <c r="C514" s="3">
        <f t="shared" si="51"/>
        <v>12.800000000000029</v>
      </c>
      <c r="D514" s="6">
        <f>D515-G515</f>
        <v>2.7795700000000001</v>
      </c>
      <c r="E514" s="2">
        <v>0</v>
      </c>
      <c r="F514" s="3"/>
      <c r="G514" s="1">
        <v>2.0499999999999998</v>
      </c>
    </row>
    <row r="515" spans="1:7" x14ac:dyDescent="0.3">
      <c r="A515">
        <v>7</v>
      </c>
      <c r="C515" s="3">
        <f t="shared" si="51"/>
        <v>12.800000000000029</v>
      </c>
      <c r="D515" s="3">
        <f>VLOOKUP(C506,'Input Data'!$B$16:$Z$52,16,FALSE)</f>
        <v>4.42957</v>
      </c>
      <c r="E515" s="3">
        <f>VLOOKUP(C506,'Input Data'!$B$16:$Z$52,17,FALSE)</f>
        <v>0</v>
      </c>
      <c r="F515" s="3"/>
      <c r="G515" s="1">
        <v>1.65</v>
      </c>
    </row>
    <row r="516" spans="1:7" x14ac:dyDescent="0.3">
      <c r="A516">
        <v>8</v>
      </c>
      <c r="C516" s="3">
        <f t="shared" si="51"/>
        <v>12.800000000000029</v>
      </c>
      <c r="D516" s="2">
        <v>5.5</v>
      </c>
      <c r="E516" s="2">
        <v>0.32</v>
      </c>
    </row>
    <row r="517" spans="1:7" x14ac:dyDescent="0.3">
      <c r="A517">
        <v>9</v>
      </c>
      <c r="C517" s="3">
        <f t="shared" si="51"/>
        <v>12.800000000000029</v>
      </c>
      <c r="D517" s="3">
        <f>VLOOKUP(C506,'Input Data'!$B$16:$Z$52,24,FALSE)</f>
        <v>6.8561594999999995</v>
      </c>
      <c r="E517" s="3">
        <f>VLOOKUP(C506,'Input Data'!$B$16:$Z$52,25,FALSE)</f>
        <v>1</v>
      </c>
    </row>
    <row r="518" spans="1:7" x14ac:dyDescent="0.3">
      <c r="A518">
        <v>10</v>
      </c>
      <c r="C518" s="3">
        <f t="shared" si="51"/>
        <v>12.800000000000029</v>
      </c>
      <c r="D518" s="3">
        <f>VLOOKUP(C506,'Input Data'!$B$16:$Z$52,4,FALSE)</f>
        <v>7.7539999999999978</v>
      </c>
      <c r="E518" s="3">
        <f>VLOOKUP(C506,'Input Data'!$B$16:$Z$52,5,FALSE)</f>
        <v>2</v>
      </c>
    </row>
    <row r="519" spans="1:7" x14ac:dyDescent="0.3">
      <c r="A519">
        <v>11</v>
      </c>
      <c r="C519" s="3">
        <f t="shared" si="51"/>
        <v>12.800000000000029</v>
      </c>
      <c r="D519" s="3">
        <f>VLOOKUP(C506,'Input Data'!$B$16:$Z$52,7,FALSE)</f>
        <v>8.9309999999999992</v>
      </c>
      <c r="E519" s="3">
        <f>VLOOKUP(C506,'Input Data'!$B$16:$Z$52,8,FALSE)</f>
        <v>3.5</v>
      </c>
    </row>
    <row r="520" spans="1:7" x14ac:dyDescent="0.3">
      <c r="A520">
        <v>12</v>
      </c>
      <c r="C520" s="3">
        <f t="shared" si="51"/>
        <v>12.800000000000029</v>
      </c>
      <c r="D520" s="3">
        <f>VLOOKUP(C506,'Input Data'!$B$16:$Z$52,10,FALSE)</f>
        <v>9.8149999999999995</v>
      </c>
      <c r="E520" s="3">
        <f>VLOOKUP(C506,'Input Data'!$B$16:$Z$52,11,FALSE)</f>
        <v>5.6</v>
      </c>
    </row>
    <row r="521" spans="1:7" x14ac:dyDescent="0.3">
      <c r="A521">
        <v>13</v>
      </c>
      <c r="C521" s="3">
        <f t="shared" si="51"/>
        <v>12.800000000000029</v>
      </c>
      <c r="D521" s="3">
        <f>VLOOKUP(C506,'Input Data'!$B$16:$Z$52,20,FALSE)</f>
        <v>10.304286499999998</v>
      </c>
      <c r="E521" s="3">
        <f>VLOOKUP(C506,'Input Data'!$B$16:$Z$52,21,FALSE)</f>
        <v>7.4</v>
      </c>
    </row>
    <row r="522" spans="1:7" x14ac:dyDescent="0.3">
      <c r="A522">
        <v>14</v>
      </c>
      <c r="C522" s="3">
        <f t="shared" si="51"/>
        <v>12.800000000000029</v>
      </c>
      <c r="D522" s="3">
        <f>VLOOKUP(C506,'Input Data'!$B$16:$Z$52,13,FALSE)</f>
        <v>10.833</v>
      </c>
      <c r="E522" s="3">
        <f>VLOOKUP(C506,'Input Data'!$B$16:$Z$52,14,FALSE)</f>
        <v>9</v>
      </c>
    </row>
    <row r="527" spans="1:7" x14ac:dyDescent="0.3">
      <c r="B527" t="s">
        <v>6</v>
      </c>
      <c r="C527" s="1">
        <f>C506+2</f>
        <v>178</v>
      </c>
    </row>
    <row r="529" spans="1:7" x14ac:dyDescent="0.3">
      <c r="C529" t="s">
        <v>11</v>
      </c>
      <c r="D529" t="s">
        <v>12</v>
      </c>
      <c r="E529" t="s">
        <v>13</v>
      </c>
    </row>
    <row r="530" spans="1:7" x14ac:dyDescent="0.3">
      <c r="A530">
        <v>1</v>
      </c>
      <c r="C530" s="3">
        <f>VLOOKUP(C527,'Input Data'!$B$16:$Z$52,2,FALSE)</f>
        <v>11.60000000000003</v>
      </c>
      <c r="D530" s="2"/>
      <c r="E530" s="2"/>
      <c r="G530" t="s">
        <v>26</v>
      </c>
    </row>
    <row r="531" spans="1:7" x14ac:dyDescent="0.3">
      <c r="A531">
        <v>2</v>
      </c>
      <c r="C531" s="3">
        <f>C530</f>
        <v>11.60000000000003</v>
      </c>
      <c r="D531" s="2"/>
      <c r="E531" s="2"/>
      <c r="F531" s="3"/>
      <c r="G531" s="1">
        <v>3.9</v>
      </c>
    </row>
    <row r="532" spans="1:7" x14ac:dyDescent="0.3">
      <c r="A532">
        <v>3</v>
      </c>
      <c r="C532" s="3">
        <f t="shared" ref="C532:C543" si="53">C531</f>
        <v>11.60000000000003</v>
      </c>
      <c r="D532" s="2"/>
      <c r="E532" s="2"/>
      <c r="F532" s="3"/>
      <c r="G532" s="1">
        <v>3.5</v>
      </c>
    </row>
    <row r="533" spans="1:7" x14ac:dyDescent="0.3">
      <c r="A533">
        <v>4</v>
      </c>
      <c r="C533" s="3">
        <f t="shared" si="53"/>
        <v>11.60000000000003</v>
      </c>
      <c r="D533" s="2"/>
      <c r="E533" s="2"/>
      <c r="F533" s="3"/>
      <c r="G533" s="1">
        <v>2.85</v>
      </c>
    </row>
    <row r="534" spans="1:7" x14ac:dyDescent="0.3">
      <c r="A534">
        <v>5</v>
      </c>
      <c r="C534" s="3">
        <f t="shared" si="53"/>
        <v>11.60000000000003</v>
      </c>
      <c r="D534" s="2">
        <v>0</v>
      </c>
      <c r="E534" s="2">
        <v>0</v>
      </c>
      <c r="F534" s="3"/>
      <c r="G534" s="1">
        <v>2.4500000000000002</v>
      </c>
    </row>
    <row r="535" spans="1:7" x14ac:dyDescent="0.3">
      <c r="A535">
        <v>6</v>
      </c>
      <c r="C535" s="3">
        <f t="shared" si="53"/>
        <v>11.60000000000003</v>
      </c>
      <c r="D535" s="6">
        <f>D536-G536</f>
        <v>2.2018000000000004</v>
      </c>
      <c r="E535" s="2">
        <v>0</v>
      </c>
      <c r="F535" s="3"/>
      <c r="G535" s="1">
        <v>2.0499999999999998</v>
      </c>
    </row>
    <row r="536" spans="1:7" x14ac:dyDescent="0.3">
      <c r="A536">
        <v>7</v>
      </c>
      <c r="C536" s="3">
        <f t="shared" si="53"/>
        <v>11.60000000000003</v>
      </c>
      <c r="D536" s="3">
        <f>VLOOKUP(C527,'Input Data'!$B$16:$Z$52,16,FALSE)</f>
        <v>3.8518000000000003</v>
      </c>
      <c r="E536" s="3">
        <f>VLOOKUP(C527,'Input Data'!$B$16:$Z$52,17,FALSE)</f>
        <v>0</v>
      </c>
      <c r="F536" s="3"/>
      <c r="G536" s="1">
        <v>1.65</v>
      </c>
    </row>
    <row r="537" spans="1:7" x14ac:dyDescent="0.3">
      <c r="A537">
        <v>8</v>
      </c>
      <c r="C537" s="3">
        <f t="shared" si="53"/>
        <v>11.60000000000003</v>
      </c>
      <c r="D537" s="2">
        <v>5</v>
      </c>
      <c r="E537" s="2">
        <v>0.32</v>
      </c>
    </row>
    <row r="538" spans="1:7" x14ac:dyDescent="0.3">
      <c r="A538">
        <v>9</v>
      </c>
      <c r="C538" s="3">
        <f t="shared" si="53"/>
        <v>11.60000000000003</v>
      </c>
      <c r="D538" s="3">
        <f>VLOOKUP(C527,'Input Data'!$B$16:$Z$52,24,FALSE)</f>
        <v>6.2547419999999994</v>
      </c>
      <c r="E538" s="3">
        <f>VLOOKUP(C527,'Input Data'!$B$16:$Z$52,25,FALSE)</f>
        <v>1</v>
      </c>
    </row>
    <row r="539" spans="1:7" x14ac:dyDescent="0.3">
      <c r="A539">
        <v>10</v>
      </c>
      <c r="C539" s="3">
        <f t="shared" si="53"/>
        <v>11.60000000000003</v>
      </c>
      <c r="D539" s="3">
        <f>VLOOKUP(C527,'Input Data'!$B$16:$Z$52,4,FALSE)</f>
        <v>7.1479999999999979</v>
      </c>
      <c r="E539" s="3">
        <f>VLOOKUP(C527,'Input Data'!$B$16:$Z$52,5,FALSE)</f>
        <v>2</v>
      </c>
    </row>
    <row r="540" spans="1:7" x14ac:dyDescent="0.3">
      <c r="A540">
        <v>11</v>
      </c>
      <c r="C540" s="3">
        <f t="shared" si="53"/>
        <v>11.60000000000003</v>
      </c>
      <c r="D540" s="3">
        <f>VLOOKUP(C527,'Input Data'!$B$16:$Z$52,7,FALSE)</f>
        <v>8.26</v>
      </c>
      <c r="E540" s="3">
        <f>VLOOKUP(C527,'Input Data'!$B$16:$Z$52,8,FALSE)</f>
        <v>3.5</v>
      </c>
    </row>
    <row r="541" spans="1:7" x14ac:dyDescent="0.3">
      <c r="A541">
        <v>12</v>
      </c>
      <c r="C541" s="3">
        <f t="shared" si="53"/>
        <v>11.60000000000003</v>
      </c>
      <c r="D541" s="3">
        <f>VLOOKUP(C527,'Input Data'!$B$16:$Z$52,10,FALSE)</f>
        <v>9.1359999999999992</v>
      </c>
      <c r="E541" s="3">
        <f>VLOOKUP(C527,'Input Data'!$B$16:$Z$52,11,FALSE)</f>
        <v>5.6</v>
      </c>
    </row>
    <row r="542" spans="1:7" x14ac:dyDescent="0.3">
      <c r="A542">
        <v>13</v>
      </c>
      <c r="C542" s="3">
        <f t="shared" si="53"/>
        <v>11.60000000000003</v>
      </c>
      <c r="D542" s="3">
        <f>VLOOKUP(C527,'Input Data'!$B$16:$Z$52,20,FALSE)</f>
        <v>9.5825854999999986</v>
      </c>
      <c r="E542" s="3">
        <f>VLOOKUP(C527,'Input Data'!$B$16:$Z$52,21,FALSE)</f>
        <v>7.4</v>
      </c>
    </row>
    <row r="543" spans="1:7" x14ac:dyDescent="0.3">
      <c r="A543">
        <v>14</v>
      </c>
      <c r="C543" s="3">
        <f t="shared" si="53"/>
        <v>11.60000000000003</v>
      </c>
      <c r="D543" s="3">
        <f>VLOOKUP(C527,'Input Data'!$B$16:$Z$52,13,FALSE)</f>
        <v>10.125999999999999</v>
      </c>
      <c r="E543" s="3">
        <f>VLOOKUP(C527,'Input Data'!$B$16:$Z$52,14,FALSE)</f>
        <v>9</v>
      </c>
    </row>
    <row r="548" spans="1:7" x14ac:dyDescent="0.3">
      <c r="B548" t="s">
        <v>6</v>
      </c>
      <c r="C548" s="1">
        <f>C527+2</f>
        <v>180</v>
      </c>
    </row>
    <row r="550" spans="1:7" x14ac:dyDescent="0.3">
      <c r="C550" t="s">
        <v>11</v>
      </c>
      <c r="D550" t="s">
        <v>12</v>
      </c>
      <c r="E550" t="s">
        <v>13</v>
      </c>
    </row>
    <row r="551" spans="1:7" x14ac:dyDescent="0.3">
      <c r="A551">
        <v>1</v>
      </c>
      <c r="C551" s="3">
        <f>VLOOKUP(C548,'Input Data'!$B$16:$Z$52,2,FALSE)</f>
        <v>10.400000000000031</v>
      </c>
      <c r="D551" s="2"/>
      <c r="E551" s="2"/>
      <c r="G551" t="s">
        <v>26</v>
      </c>
    </row>
    <row r="552" spans="1:7" x14ac:dyDescent="0.3">
      <c r="A552">
        <v>2</v>
      </c>
      <c r="C552" s="3">
        <f>C551</f>
        <v>10.400000000000031</v>
      </c>
      <c r="D552" s="2"/>
      <c r="E552" s="2"/>
      <c r="F552" s="3"/>
      <c r="G552" s="1">
        <v>3.9</v>
      </c>
    </row>
    <row r="553" spans="1:7" x14ac:dyDescent="0.3">
      <c r="A553">
        <v>3</v>
      </c>
      <c r="C553" s="3">
        <f t="shared" ref="C553:C564" si="54">C552</f>
        <v>10.400000000000031</v>
      </c>
      <c r="D553" s="2"/>
      <c r="E553" s="2"/>
      <c r="F553" s="3"/>
      <c r="G553" s="1">
        <v>3.5</v>
      </c>
    </row>
    <row r="554" spans="1:7" x14ac:dyDescent="0.3">
      <c r="A554">
        <v>4</v>
      </c>
      <c r="C554" s="3">
        <f t="shared" si="54"/>
        <v>10.400000000000031</v>
      </c>
      <c r="D554" s="2"/>
      <c r="E554" s="2"/>
      <c r="F554" s="3"/>
      <c r="G554" s="1">
        <v>2.85</v>
      </c>
    </row>
    <row r="555" spans="1:7" x14ac:dyDescent="0.3">
      <c r="A555">
        <v>5</v>
      </c>
      <c r="C555" s="3">
        <f t="shared" si="54"/>
        <v>10.400000000000031</v>
      </c>
      <c r="D555" s="2">
        <v>0</v>
      </c>
      <c r="E555" s="2">
        <v>0</v>
      </c>
      <c r="F555" s="3"/>
      <c r="G555" s="1">
        <v>2.4500000000000002</v>
      </c>
    </row>
    <row r="556" spans="1:7" x14ac:dyDescent="0.3">
      <c r="A556">
        <v>6</v>
      </c>
      <c r="C556" s="3">
        <f t="shared" si="54"/>
        <v>10.400000000000031</v>
      </c>
      <c r="D556" s="6">
        <f>D557-G557</f>
        <v>1.6240300000000003</v>
      </c>
      <c r="E556" s="2">
        <v>0</v>
      </c>
      <c r="F556" s="3"/>
      <c r="G556" s="1">
        <v>2.0499999999999998</v>
      </c>
    </row>
    <row r="557" spans="1:7" x14ac:dyDescent="0.3">
      <c r="A557">
        <v>7</v>
      </c>
      <c r="C557" s="3">
        <f t="shared" si="54"/>
        <v>10.400000000000031</v>
      </c>
      <c r="D557" s="3">
        <f>VLOOKUP(C548,'Input Data'!$B$16:$Z$52,16,FALSE)</f>
        <v>3.2740300000000002</v>
      </c>
      <c r="E557" s="3">
        <f>VLOOKUP(C548,'Input Data'!$B$16:$Z$52,17,FALSE)</f>
        <v>0</v>
      </c>
      <c r="F557" s="3"/>
      <c r="G557" s="1">
        <v>1.65</v>
      </c>
    </row>
    <row r="558" spans="1:7" x14ac:dyDescent="0.3">
      <c r="A558">
        <v>8</v>
      </c>
      <c r="C558" s="3">
        <f t="shared" si="54"/>
        <v>10.400000000000031</v>
      </c>
      <c r="D558" s="2">
        <v>4.5</v>
      </c>
      <c r="E558" s="2">
        <v>0.32</v>
      </c>
    </row>
    <row r="559" spans="1:7" x14ac:dyDescent="0.3">
      <c r="A559">
        <v>9</v>
      </c>
      <c r="C559" s="3">
        <f t="shared" si="54"/>
        <v>10.400000000000031</v>
      </c>
      <c r="D559" s="3">
        <f>VLOOKUP(C548,'Input Data'!$B$16:$Z$52,24,FALSE)</f>
        <v>5.6533245000000001</v>
      </c>
      <c r="E559" s="3">
        <f>VLOOKUP(C548,'Input Data'!$B$16:$Z$52,25,FALSE)</f>
        <v>1</v>
      </c>
    </row>
    <row r="560" spans="1:7" x14ac:dyDescent="0.3">
      <c r="A560">
        <v>10</v>
      </c>
      <c r="C560" s="3">
        <f t="shared" si="54"/>
        <v>10.400000000000031</v>
      </c>
      <c r="D560" s="3">
        <f>VLOOKUP(C548,'Input Data'!$B$16:$Z$52,4,FALSE)</f>
        <v>6.5419999999999989</v>
      </c>
      <c r="E560" s="3">
        <f>VLOOKUP(C548,'Input Data'!$B$16:$Z$52,5,FALSE)</f>
        <v>2</v>
      </c>
    </row>
    <row r="561" spans="1:7" x14ac:dyDescent="0.3">
      <c r="A561">
        <v>11</v>
      </c>
      <c r="C561" s="3">
        <f t="shared" si="54"/>
        <v>10.400000000000031</v>
      </c>
      <c r="D561" s="3">
        <f>VLOOKUP(C548,'Input Data'!$B$16:$Z$52,7,FALSE)</f>
        <v>7.5720000000000001</v>
      </c>
      <c r="E561" s="3">
        <f>VLOOKUP(C548,'Input Data'!$B$16:$Z$52,8,FALSE)</f>
        <v>3.5</v>
      </c>
    </row>
    <row r="562" spans="1:7" x14ac:dyDescent="0.3">
      <c r="A562">
        <v>12</v>
      </c>
      <c r="C562" s="3">
        <f t="shared" si="54"/>
        <v>10.400000000000031</v>
      </c>
      <c r="D562" s="3">
        <f>VLOOKUP(C548,'Input Data'!$B$16:$Z$52,10,FALSE)</f>
        <v>8.4149999999999991</v>
      </c>
      <c r="E562" s="3">
        <f>VLOOKUP(C548,'Input Data'!$B$16:$Z$52,11,FALSE)</f>
        <v>5.6</v>
      </c>
    </row>
    <row r="563" spans="1:7" x14ac:dyDescent="0.3">
      <c r="A563">
        <v>13</v>
      </c>
      <c r="C563" s="3">
        <f t="shared" si="54"/>
        <v>10.400000000000031</v>
      </c>
      <c r="D563" s="3">
        <f>VLOOKUP(C548,'Input Data'!$B$16:$Z$52,20,FALSE)</f>
        <v>8.8608845000000009</v>
      </c>
      <c r="E563" s="3">
        <f>VLOOKUP(C548,'Input Data'!$B$16:$Z$52,21,FALSE)</f>
        <v>7.4</v>
      </c>
    </row>
    <row r="564" spans="1:7" x14ac:dyDescent="0.3">
      <c r="A564">
        <v>14</v>
      </c>
      <c r="C564" s="3">
        <f t="shared" si="54"/>
        <v>10.400000000000031</v>
      </c>
      <c r="D564" s="3">
        <f>VLOOKUP(C548,'Input Data'!$B$16:$Z$52,13,FALSE)</f>
        <v>9.3770000000000007</v>
      </c>
      <c r="E564" s="3">
        <f>VLOOKUP(C548,'Input Data'!$B$16:$Z$52,14,FALSE)</f>
        <v>9</v>
      </c>
    </row>
    <row r="569" spans="1:7" x14ac:dyDescent="0.3">
      <c r="B569" t="s">
        <v>6</v>
      </c>
      <c r="C569" s="1">
        <f>C548+2</f>
        <v>182</v>
      </c>
    </row>
    <row r="571" spans="1:7" x14ac:dyDescent="0.3">
      <c r="C571" t="s">
        <v>11</v>
      </c>
      <c r="D571" t="s">
        <v>12</v>
      </c>
      <c r="E571" t="s">
        <v>13</v>
      </c>
    </row>
    <row r="572" spans="1:7" x14ac:dyDescent="0.3">
      <c r="A572">
        <v>1</v>
      </c>
      <c r="C572" s="3">
        <f>VLOOKUP(C569,'Input Data'!$B$16:$Z$52,2,FALSE)</f>
        <v>9.2000000000000313</v>
      </c>
      <c r="D572" s="2"/>
      <c r="E572" s="2"/>
      <c r="G572" t="s">
        <v>26</v>
      </c>
    </row>
    <row r="573" spans="1:7" x14ac:dyDescent="0.3">
      <c r="A573">
        <v>2</v>
      </c>
      <c r="C573" s="3">
        <f>C572</f>
        <v>9.2000000000000313</v>
      </c>
      <c r="D573" s="2"/>
      <c r="E573" s="2"/>
      <c r="F573" s="3"/>
      <c r="G573" s="1">
        <v>3.9</v>
      </c>
    </row>
    <row r="574" spans="1:7" x14ac:dyDescent="0.3">
      <c r="A574">
        <v>3</v>
      </c>
      <c r="C574" s="3">
        <f t="shared" ref="C574:C585" si="55">C573</f>
        <v>9.2000000000000313</v>
      </c>
      <c r="D574" s="2"/>
      <c r="E574" s="2"/>
      <c r="F574" s="3"/>
      <c r="G574" s="1">
        <v>3.5</v>
      </c>
    </row>
    <row r="575" spans="1:7" x14ac:dyDescent="0.3">
      <c r="A575">
        <v>4</v>
      </c>
      <c r="C575" s="3">
        <f t="shared" si="55"/>
        <v>9.2000000000000313</v>
      </c>
      <c r="D575" s="2"/>
      <c r="E575" s="2"/>
      <c r="F575" s="3"/>
      <c r="G575" s="1">
        <v>2.85</v>
      </c>
    </row>
    <row r="576" spans="1:7" x14ac:dyDescent="0.3">
      <c r="A576">
        <v>5</v>
      </c>
      <c r="C576" s="3">
        <f t="shared" si="55"/>
        <v>9.2000000000000313</v>
      </c>
      <c r="D576" s="2">
        <v>0</v>
      </c>
      <c r="E576" s="2">
        <v>0</v>
      </c>
      <c r="F576" s="3"/>
      <c r="G576" s="1">
        <v>2.4500000000000002</v>
      </c>
    </row>
    <row r="577" spans="1:7" x14ac:dyDescent="0.3">
      <c r="A577">
        <v>6</v>
      </c>
      <c r="C577" s="3">
        <f t="shared" si="55"/>
        <v>9.2000000000000313</v>
      </c>
      <c r="D577" s="6">
        <f>D578-G578</f>
        <v>1.1425549999999998</v>
      </c>
      <c r="E577" s="2">
        <v>0</v>
      </c>
      <c r="F577" s="3"/>
      <c r="G577" s="1">
        <v>2.0499999999999998</v>
      </c>
    </row>
    <row r="578" spans="1:7" x14ac:dyDescent="0.3">
      <c r="A578">
        <v>7</v>
      </c>
      <c r="C578" s="3">
        <f t="shared" si="55"/>
        <v>9.2000000000000313</v>
      </c>
      <c r="D578" s="3">
        <f>VLOOKUP(C569,'Input Data'!$B$16:$Z$52,16,FALSE)</f>
        <v>2.7925549999999997</v>
      </c>
      <c r="E578" s="3">
        <f>VLOOKUP(C569,'Input Data'!$B$16:$Z$52,17,FALSE)</f>
        <v>0</v>
      </c>
      <c r="F578" s="3"/>
      <c r="G578" s="1">
        <v>1.65</v>
      </c>
    </row>
    <row r="579" spans="1:7" x14ac:dyDescent="0.3">
      <c r="A579">
        <v>8</v>
      </c>
      <c r="C579" s="3">
        <f t="shared" si="55"/>
        <v>9.2000000000000313</v>
      </c>
      <c r="D579" s="2">
        <v>4</v>
      </c>
      <c r="E579" s="2">
        <v>0.32</v>
      </c>
    </row>
    <row r="580" spans="1:7" x14ac:dyDescent="0.3">
      <c r="A580">
        <v>9</v>
      </c>
      <c r="C580" s="3">
        <f t="shared" si="55"/>
        <v>9.2000000000000313</v>
      </c>
      <c r="D580" s="3">
        <f>VLOOKUP(C569,'Input Data'!$B$16:$Z$52,24,FALSE)</f>
        <v>5.0920014999999994</v>
      </c>
      <c r="E580" s="3">
        <f>VLOOKUP(C569,'Input Data'!$B$16:$Z$52,25,FALSE)</f>
        <v>1</v>
      </c>
    </row>
    <row r="581" spans="1:7" x14ac:dyDescent="0.3">
      <c r="A581">
        <v>10</v>
      </c>
      <c r="C581" s="3">
        <f t="shared" si="55"/>
        <v>9.2000000000000313</v>
      </c>
      <c r="D581" s="3">
        <f>VLOOKUP(C569,'Input Data'!$B$16:$Z$52,4,FALSE)</f>
        <v>5.9359999999999991</v>
      </c>
      <c r="E581" s="3">
        <f>VLOOKUP(C569,'Input Data'!$B$16:$Z$52,5,FALSE)</f>
        <v>2</v>
      </c>
    </row>
    <row r="582" spans="1:7" x14ac:dyDescent="0.3">
      <c r="A582">
        <v>11</v>
      </c>
      <c r="C582" s="3">
        <f t="shared" si="55"/>
        <v>9.2000000000000313</v>
      </c>
      <c r="D582" s="3">
        <f>VLOOKUP(C569,'Input Data'!$B$16:$Z$52,7,FALSE)</f>
        <v>6.9009999999999998</v>
      </c>
      <c r="E582" s="3">
        <f>VLOOKUP(C569,'Input Data'!$B$16:$Z$52,8,FALSE)</f>
        <v>3.5</v>
      </c>
    </row>
    <row r="583" spans="1:7" x14ac:dyDescent="0.3">
      <c r="A583">
        <v>12</v>
      </c>
      <c r="C583" s="3">
        <f t="shared" si="55"/>
        <v>9.2000000000000313</v>
      </c>
      <c r="D583" s="3">
        <f>VLOOKUP(C569,'Input Data'!$B$16:$Z$52,10,FALSE)</f>
        <v>7.6790000000000003</v>
      </c>
      <c r="E583" s="3">
        <f>VLOOKUP(C569,'Input Data'!$B$16:$Z$52,11,FALSE)</f>
        <v>5.6</v>
      </c>
    </row>
    <row r="584" spans="1:7" x14ac:dyDescent="0.3">
      <c r="A584">
        <v>13</v>
      </c>
      <c r="C584" s="3">
        <f t="shared" si="55"/>
        <v>9.2000000000000313</v>
      </c>
      <c r="D584" s="3">
        <f>VLOOKUP(C569,'Input Data'!$B$16:$Z$52,20,FALSE)</f>
        <v>8.1231456999999985</v>
      </c>
      <c r="E584" s="3">
        <f>VLOOKUP(C569,'Input Data'!$B$16:$Z$52,21,FALSE)</f>
        <v>7.4</v>
      </c>
    </row>
    <row r="585" spans="1:7" x14ac:dyDescent="0.3">
      <c r="A585">
        <v>14</v>
      </c>
      <c r="C585" s="3">
        <f t="shared" si="55"/>
        <v>9.2000000000000313</v>
      </c>
      <c r="D585" s="3">
        <f>VLOOKUP(C569,'Input Data'!$B$16:$Z$52,13,FALSE)</f>
        <v>8.5990000000000002</v>
      </c>
      <c r="E585" s="3">
        <f>VLOOKUP(C569,'Input Data'!$B$16:$Z$52,14,FALSE)</f>
        <v>9</v>
      </c>
    </row>
    <row r="590" spans="1:7" x14ac:dyDescent="0.3">
      <c r="B590" t="s">
        <v>6</v>
      </c>
      <c r="C590" s="1">
        <f>C569+2</f>
        <v>184</v>
      </c>
    </row>
    <row r="592" spans="1:7" x14ac:dyDescent="0.3">
      <c r="C592" t="s">
        <v>11</v>
      </c>
      <c r="D592" t="s">
        <v>12</v>
      </c>
      <c r="E592" t="s">
        <v>13</v>
      </c>
    </row>
    <row r="593" spans="1:7" x14ac:dyDescent="0.3">
      <c r="A593">
        <v>1</v>
      </c>
      <c r="C593" s="3">
        <f>VLOOKUP(C590,'Input Data'!$B$16:$Z$52,2,FALSE)</f>
        <v>8.000000000000032</v>
      </c>
      <c r="D593" s="2"/>
      <c r="E593" s="2"/>
      <c r="G593" t="s">
        <v>26</v>
      </c>
    </row>
    <row r="594" spans="1:7" x14ac:dyDescent="0.3">
      <c r="A594">
        <v>2</v>
      </c>
      <c r="C594" s="3">
        <f>C593</f>
        <v>8.000000000000032</v>
      </c>
      <c r="D594" s="2"/>
      <c r="E594" s="2"/>
      <c r="F594" s="3"/>
      <c r="G594" s="1">
        <v>3.9</v>
      </c>
    </row>
    <row r="595" spans="1:7" x14ac:dyDescent="0.3">
      <c r="A595">
        <v>3</v>
      </c>
      <c r="C595" s="3">
        <f t="shared" ref="C595:C606" si="56">C594</f>
        <v>8.000000000000032</v>
      </c>
      <c r="D595" s="2"/>
      <c r="E595" s="2"/>
      <c r="F595" s="3"/>
      <c r="G595" s="1">
        <v>3.5</v>
      </c>
    </row>
    <row r="596" spans="1:7" x14ac:dyDescent="0.3">
      <c r="A596">
        <v>4</v>
      </c>
      <c r="C596" s="3">
        <f t="shared" si="56"/>
        <v>8.000000000000032</v>
      </c>
      <c r="D596" s="2"/>
      <c r="E596" s="2"/>
      <c r="F596" s="3"/>
      <c r="G596" s="1">
        <v>2.85</v>
      </c>
    </row>
    <row r="597" spans="1:7" x14ac:dyDescent="0.3">
      <c r="A597">
        <v>5</v>
      </c>
      <c r="C597" s="3">
        <f t="shared" si="56"/>
        <v>8.000000000000032</v>
      </c>
      <c r="D597" s="2">
        <v>0</v>
      </c>
      <c r="E597" s="2">
        <v>0</v>
      </c>
      <c r="F597" s="3"/>
      <c r="G597" s="1">
        <v>2.4500000000000002</v>
      </c>
    </row>
    <row r="598" spans="1:7" x14ac:dyDescent="0.3">
      <c r="A598">
        <v>6</v>
      </c>
      <c r="C598" s="3">
        <f t="shared" si="56"/>
        <v>8.000000000000032</v>
      </c>
      <c r="D598" s="6">
        <f>D599-G599</f>
        <v>0.66108000000000011</v>
      </c>
      <c r="E598" s="2">
        <v>0</v>
      </c>
      <c r="F598" s="3"/>
      <c r="G598" s="1">
        <v>2.0499999999999998</v>
      </c>
    </row>
    <row r="599" spans="1:7" x14ac:dyDescent="0.3">
      <c r="A599">
        <v>7</v>
      </c>
      <c r="C599" s="3">
        <f t="shared" si="56"/>
        <v>8.000000000000032</v>
      </c>
      <c r="D599" s="3">
        <f>VLOOKUP(C590,'Input Data'!$B$16:$Z$52,16,FALSE)</f>
        <v>2.31108</v>
      </c>
      <c r="E599" s="3">
        <f>VLOOKUP(C590,'Input Data'!$B$16:$Z$52,17,FALSE)</f>
        <v>0</v>
      </c>
      <c r="F599" s="3"/>
      <c r="G599" s="1">
        <v>1.65</v>
      </c>
    </row>
    <row r="600" spans="1:7" x14ac:dyDescent="0.3">
      <c r="A600">
        <v>8</v>
      </c>
      <c r="C600" s="3">
        <f t="shared" si="56"/>
        <v>8.000000000000032</v>
      </c>
      <c r="D600" s="2">
        <v>3.5</v>
      </c>
      <c r="E600" s="2">
        <v>0.32</v>
      </c>
    </row>
    <row r="601" spans="1:7" x14ac:dyDescent="0.3">
      <c r="A601">
        <v>9</v>
      </c>
      <c r="C601" s="3">
        <f t="shared" si="56"/>
        <v>8.000000000000032</v>
      </c>
      <c r="D601" s="3">
        <f>VLOOKUP(C590,'Input Data'!$B$16:$Z$52,24,FALSE)</f>
        <v>4.4504894999999998</v>
      </c>
      <c r="E601" s="3">
        <f>VLOOKUP(C590,'Input Data'!$B$16:$Z$52,25,FALSE)</f>
        <v>1</v>
      </c>
    </row>
    <row r="602" spans="1:7" x14ac:dyDescent="0.3">
      <c r="A602">
        <v>10</v>
      </c>
      <c r="C602" s="3">
        <f t="shared" si="56"/>
        <v>8.000000000000032</v>
      </c>
      <c r="D602" s="3">
        <f>VLOOKUP(C590,'Input Data'!$B$16:$Z$52,4,FALSE)</f>
        <v>5.33</v>
      </c>
      <c r="E602" s="3">
        <f>VLOOKUP(C590,'Input Data'!$B$16:$Z$52,5,FALSE)</f>
        <v>2</v>
      </c>
    </row>
    <row r="603" spans="1:7" x14ac:dyDescent="0.3">
      <c r="A603">
        <v>11</v>
      </c>
      <c r="C603" s="3">
        <f t="shared" si="56"/>
        <v>8.000000000000032</v>
      </c>
      <c r="D603" s="3">
        <f>VLOOKUP(C590,'Input Data'!$B$16:$Z$52,7,FALSE)</f>
        <v>6.2130000000000001</v>
      </c>
      <c r="E603" s="3">
        <f>VLOOKUP(C590,'Input Data'!$B$16:$Z$52,8,FALSE)</f>
        <v>3.5</v>
      </c>
    </row>
    <row r="604" spans="1:7" x14ac:dyDescent="0.3">
      <c r="A604">
        <v>12</v>
      </c>
      <c r="C604" s="3">
        <f t="shared" si="56"/>
        <v>8.000000000000032</v>
      </c>
      <c r="D604" s="3">
        <f>VLOOKUP(C590,'Input Data'!$B$16:$Z$52,10,FALSE)</f>
        <v>6.93</v>
      </c>
      <c r="E604" s="3">
        <f>VLOOKUP(C590,'Input Data'!$B$16:$Z$52,11,FALSE)</f>
        <v>5.6</v>
      </c>
    </row>
    <row r="605" spans="1:7" x14ac:dyDescent="0.3">
      <c r="A605">
        <v>13</v>
      </c>
      <c r="C605" s="3">
        <f t="shared" si="56"/>
        <v>8.000000000000032</v>
      </c>
      <c r="D605" s="3">
        <f>VLOOKUP(C590,'Input Data'!$B$16:$Z$52,20,FALSE)</f>
        <v>7.3613501999999986</v>
      </c>
      <c r="E605" s="3">
        <f>VLOOKUP(C590,'Input Data'!$B$16:$Z$52,21,FALSE)</f>
        <v>7.4</v>
      </c>
    </row>
    <row r="606" spans="1:7" x14ac:dyDescent="0.3">
      <c r="A606">
        <v>14</v>
      </c>
      <c r="C606" s="3">
        <f t="shared" si="56"/>
        <v>8.000000000000032</v>
      </c>
      <c r="D606" s="3">
        <f>VLOOKUP(C590,'Input Data'!$B$16:$Z$52,13,FALSE)</f>
        <v>7.8209999999999997</v>
      </c>
      <c r="E606" s="3">
        <f>VLOOKUP(C590,'Input Data'!$B$16:$Z$52,14,FALSE)</f>
        <v>9</v>
      </c>
    </row>
    <row r="611" spans="1:7" x14ac:dyDescent="0.3">
      <c r="B611" t="s">
        <v>6</v>
      </c>
      <c r="C611" s="1">
        <f>C590+2</f>
        <v>186</v>
      </c>
    </row>
    <row r="613" spans="1:7" x14ac:dyDescent="0.3">
      <c r="C613" t="s">
        <v>11</v>
      </c>
      <c r="D613" t="s">
        <v>12</v>
      </c>
      <c r="E613" t="s">
        <v>13</v>
      </c>
    </row>
    <row r="614" spans="1:7" x14ac:dyDescent="0.3">
      <c r="A614">
        <v>1</v>
      </c>
      <c r="C614" s="3">
        <f>VLOOKUP(C611,'Input Data'!$B$16:$Z$52,2,FALSE)</f>
        <v>6.8000000000000327</v>
      </c>
      <c r="D614" s="2"/>
      <c r="E614" s="2"/>
      <c r="G614" t="s">
        <v>26</v>
      </c>
    </row>
    <row r="615" spans="1:7" x14ac:dyDescent="0.3">
      <c r="A615">
        <v>2</v>
      </c>
      <c r="C615" s="3">
        <f>C614</f>
        <v>6.8000000000000327</v>
      </c>
      <c r="D615" s="2"/>
      <c r="E615" s="2"/>
      <c r="F615" s="3"/>
      <c r="G615" s="1">
        <v>3.9</v>
      </c>
    </row>
    <row r="616" spans="1:7" x14ac:dyDescent="0.3">
      <c r="A616">
        <v>3</v>
      </c>
      <c r="C616" s="3">
        <f t="shared" ref="C616:C627" si="57">C615</f>
        <v>6.8000000000000327</v>
      </c>
      <c r="D616" s="2"/>
      <c r="E616" s="2"/>
      <c r="F616" s="3"/>
      <c r="G616" s="1">
        <v>3.5</v>
      </c>
    </row>
    <row r="617" spans="1:7" x14ac:dyDescent="0.3">
      <c r="A617">
        <v>4</v>
      </c>
      <c r="C617" s="3">
        <f t="shared" si="57"/>
        <v>6.8000000000000327</v>
      </c>
      <c r="D617" s="2"/>
      <c r="E617" s="2"/>
      <c r="F617" s="3"/>
      <c r="G617" s="1">
        <v>2.85</v>
      </c>
    </row>
    <row r="618" spans="1:7" x14ac:dyDescent="0.3">
      <c r="A618">
        <v>5</v>
      </c>
      <c r="C618" s="3">
        <f t="shared" si="57"/>
        <v>6.8000000000000327</v>
      </c>
      <c r="D618" s="2"/>
      <c r="E618" s="2"/>
      <c r="F618" s="3"/>
      <c r="G618" s="1">
        <v>2.4500000000000002</v>
      </c>
    </row>
    <row r="619" spans="1:7" x14ac:dyDescent="0.3">
      <c r="A619">
        <v>6</v>
      </c>
      <c r="C619" s="3">
        <f t="shared" si="57"/>
        <v>6.8000000000000327</v>
      </c>
      <c r="D619" s="2">
        <v>0</v>
      </c>
      <c r="E619" s="2">
        <v>0</v>
      </c>
      <c r="F619" s="3"/>
      <c r="G619" s="1">
        <v>2.0499999999999998</v>
      </c>
    </row>
    <row r="620" spans="1:7" x14ac:dyDescent="0.3">
      <c r="A620">
        <v>7</v>
      </c>
      <c r="C620" s="3">
        <f t="shared" si="57"/>
        <v>6.8000000000000327</v>
      </c>
      <c r="D620" s="3">
        <f>VLOOKUP(C611,'Input Data'!$B$16:$Z$52,16,FALSE)</f>
        <v>1.7333099999999999</v>
      </c>
      <c r="E620" s="3">
        <f>VLOOKUP(C611,'Input Data'!$B$16:$Z$52,17,FALSE)</f>
        <v>0</v>
      </c>
      <c r="F620" s="3"/>
      <c r="G620" s="1">
        <v>1.65</v>
      </c>
    </row>
    <row r="621" spans="1:7" x14ac:dyDescent="0.3">
      <c r="A621">
        <v>8</v>
      </c>
      <c r="C621" s="3">
        <f t="shared" si="57"/>
        <v>6.8000000000000327</v>
      </c>
      <c r="D621" s="2">
        <v>3</v>
      </c>
      <c r="E621" s="2">
        <v>0.32</v>
      </c>
    </row>
    <row r="622" spans="1:7" x14ac:dyDescent="0.3">
      <c r="A622">
        <v>9</v>
      </c>
      <c r="C622" s="3">
        <f t="shared" si="57"/>
        <v>6.8000000000000327</v>
      </c>
      <c r="D622" s="3">
        <f>VLOOKUP(C611,'Input Data'!$B$16:$Z$52,24,FALSE)</f>
        <v>3.8891665</v>
      </c>
      <c r="E622" s="3">
        <f>VLOOKUP(C611,'Input Data'!$B$16:$Z$52,25,FALSE)</f>
        <v>1</v>
      </c>
    </row>
    <row r="623" spans="1:7" x14ac:dyDescent="0.3">
      <c r="A623">
        <v>10</v>
      </c>
      <c r="C623" s="3">
        <f t="shared" si="57"/>
        <v>6.8000000000000327</v>
      </c>
      <c r="D623" s="3">
        <f>VLOOKUP(C611,'Input Data'!$B$16:$Z$52,4,FALSE)</f>
        <v>4.7300000000000004</v>
      </c>
      <c r="E623" s="3">
        <f>VLOOKUP(C611,'Input Data'!$B$16:$Z$52,5,FALSE)</f>
        <v>2</v>
      </c>
    </row>
    <row r="624" spans="1:7" x14ac:dyDescent="0.3">
      <c r="A624">
        <v>11</v>
      </c>
      <c r="C624" s="3">
        <f t="shared" si="57"/>
        <v>6.8000000000000327</v>
      </c>
      <c r="D624" s="3">
        <f>VLOOKUP(C611,'Input Data'!$B$16:$Z$52,7,FALSE)</f>
        <v>5.4720000000000004</v>
      </c>
      <c r="E624" s="3">
        <f>VLOOKUP(C611,'Input Data'!$B$16:$Z$52,8,FALSE)</f>
        <v>3.5</v>
      </c>
    </row>
    <row r="625" spans="1:7" x14ac:dyDescent="0.3">
      <c r="A625">
        <v>12</v>
      </c>
      <c r="C625" s="3">
        <f t="shared" si="57"/>
        <v>6.8000000000000327</v>
      </c>
      <c r="D625" s="3">
        <f>VLOOKUP(C611,'Input Data'!$B$16:$Z$52,10,FALSE)</f>
        <v>6.18</v>
      </c>
      <c r="E625" s="3">
        <f>VLOOKUP(C611,'Input Data'!$B$16:$Z$52,11,FALSE)</f>
        <v>5.6</v>
      </c>
    </row>
    <row r="626" spans="1:7" x14ac:dyDescent="0.3">
      <c r="A626">
        <v>13</v>
      </c>
      <c r="C626" s="3">
        <f t="shared" si="57"/>
        <v>6.8000000000000327</v>
      </c>
      <c r="D626" s="3">
        <f>VLOOKUP(C611,'Input Data'!$B$16:$Z$52,20,FALSE)</f>
        <v>6.5754979999999996</v>
      </c>
      <c r="E626" s="3">
        <f>VLOOKUP(C611,'Input Data'!$B$16:$Z$52,21,FALSE)</f>
        <v>7.4</v>
      </c>
    </row>
    <row r="627" spans="1:7" x14ac:dyDescent="0.3">
      <c r="A627">
        <v>14</v>
      </c>
      <c r="C627" s="3">
        <f t="shared" si="57"/>
        <v>6.8000000000000327</v>
      </c>
      <c r="D627" s="3">
        <f>VLOOKUP(C611,'Input Data'!$B$16:$Z$52,13,FALSE)</f>
        <v>7.0010000000000003</v>
      </c>
      <c r="E627" s="3">
        <f>VLOOKUP(C611,'Input Data'!$B$16:$Z$52,14,FALSE)</f>
        <v>9</v>
      </c>
    </row>
    <row r="632" spans="1:7" x14ac:dyDescent="0.3">
      <c r="B632" t="s">
        <v>6</v>
      </c>
      <c r="C632" s="1">
        <f>C611+2</f>
        <v>188</v>
      </c>
    </row>
    <row r="634" spans="1:7" x14ac:dyDescent="0.3">
      <c r="C634" t="s">
        <v>11</v>
      </c>
      <c r="D634" t="s">
        <v>12</v>
      </c>
      <c r="E634" t="s">
        <v>13</v>
      </c>
    </row>
    <row r="635" spans="1:7" x14ac:dyDescent="0.3">
      <c r="A635">
        <v>1</v>
      </c>
      <c r="C635" s="3">
        <f>VLOOKUP(C632,'Input Data'!$B$16:$Z$52,2,FALSE)</f>
        <v>5.6000000000000334</v>
      </c>
      <c r="D635" s="2"/>
      <c r="E635" s="2"/>
      <c r="G635" t="s">
        <v>26</v>
      </c>
    </row>
    <row r="636" spans="1:7" x14ac:dyDescent="0.3">
      <c r="A636">
        <v>2</v>
      </c>
      <c r="C636" s="3">
        <f>C635</f>
        <v>5.6000000000000334</v>
      </c>
      <c r="D636" s="2"/>
      <c r="E636" s="2"/>
      <c r="F636" s="3"/>
      <c r="G636" s="1">
        <v>3.9</v>
      </c>
    </row>
    <row r="637" spans="1:7" x14ac:dyDescent="0.3">
      <c r="A637">
        <v>3</v>
      </c>
      <c r="C637" s="3">
        <f t="shared" ref="C637:C648" si="58">C636</f>
        <v>5.6000000000000334</v>
      </c>
      <c r="D637" s="2"/>
      <c r="E637" s="2"/>
      <c r="F637" s="3"/>
      <c r="G637" s="1">
        <v>3.5</v>
      </c>
    </row>
    <row r="638" spans="1:7" x14ac:dyDescent="0.3">
      <c r="A638">
        <v>4</v>
      </c>
      <c r="C638" s="3">
        <f t="shared" si="58"/>
        <v>5.6000000000000334</v>
      </c>
      <c r="D638" s="2"/>
      <c r="E638" s="2"/>
      <c r="F638" s="3"/>
      <c r="G638" s="1">
        <v>2.85</v>
      </c>
    </row>
    <row r="639" spans="1:7" x14ac:dyDescent="0.3">
      <c r="A639">
        <v>5</v>
      </c>
      <c r="C639" s="3">
        <f t="shared" si="58"/>
        <v>5.6000000000000334</v>
      </c>
      <c r="D639" s="2"/>
      <c r="E639" s="2"/>
      <c r="F639" s="3"/>
      <c r="G639" s="1">
        <v>2.4500000000000002</v>
      </c>
    </row>
    <row r="640" spans="1:7" x14ac:dyDescent="0.3">
      <c r="A640">
        <v>6</v>
      </c>
      <c r="C640" s="3">
        <f t="shared" si="58"/>
        <v>5.6000000000000334</v>
      </c>
      <c r="D640" s="2">
        <v>0</v>
      </c>
      <c r="E640" s="2">
        <v>0</v>
      </c>
      <c r="F640" s="3"/>
      <c r="G640" s="1">
        <v>2.0499999999999998</v>
      </c>
    </row>
    <row r="641" spans="1:7" x14ac:dyDescent="0.3">
      <c r="A641">
        <v>7</v>
      </c>
      <c r="C641" s="3">
        <f t="shared" si="58"/>
        <v>5.6000000000000334</v>
      </c>
      <c r="D641" s="3">
        <f>VLOOKUP(C632,'Input Data'!$B$16:$Z$52,16,FALSE)</f>
        <v>1.15554</v>
      </c>
      <c r="E641" s="3">
        <f>VLOOKUP(C632,'Input Data'!$B$16:$Z$52,17,FALSE)</f>
        <v>0</v>
      </c>
      <c r="F641" s="3"/>
      <c r="G641" s="1">
        <v>1.65</v>
      </c>
    </row>
    <row r="642" spans="1:7" x14ac:dyDescent="0.3">
      <c r="A642">
        <v>8</v>
      </c>
      <c r="C642" s="3">
        <f t="shared" si="58"/>
        <v>5.6000000000000334</v>
      </c>
      <c r="D642" s="2">
        <v>2.5</v>
      </c>
      <c r="E642" s="2">
        <v>0.4</v>
      </c>
    </row>
    <row r="643" spans="1:7" x14ac:dyDescent="0.3">
      <c r="A643">
        <v>9</v>
      </c>
      <c r="C643" s="3">
        <f t="shared" si="58"/>
        <v>5.6000000000000334</v>
      </c>
      <c r="D643" s="3">
        <f>VLOOKUP(C632,'Input Data'!$B$16:$Z$52,24,FALSE)</f>
        <v>3.3278434999999993</v>
      </c>
      <c r="E643" s="3">
        <f>VLOOKUP(C632,'Input Data'!$B$16:$Z$52,25,FALSE)</f>
        <v>1</v>
      </c>
    </row>
    <row r="644" spans="1:7" x14ac:dyDescent="0.3">
      <c r="A644">
        <v>10</v>
      </c>
      <c r="C644" s="3">
        <f t="shared" si="58"/>
        <v>5.6000000000000334</v>
      </c>
      <c r="D644" s="3">
        <f>VLOOKUP(C632,'Input Data'!$B$16:$Z$52,4,FALSE)</f>
        <v>4.0069999999999997</v>
      </c>
      <c r="E644" s="3">
        <f>VLOOKUP(C632,'Input Data'!$B$16:$Z$52,5,FALSE)</f>
        <v>2</v>
      </c>
    </row>
    <row r="645" spans="1:7" x14ac:dyDescent="0.3">
      <c r="A645">
        <v>11</v>
      </c>
      <c r="C645" s="3">
        <f t="shared" si="58"/>
        <v>5.6000000000000334</v>
      </c>
      <c r="D645" s="3">
        <f>VLOOKUP(C632,'Input Data'!$B$16:$Z$52,7,FALSE)</f>
        <v>4.8010000000000002</v>
      </c>
      <c r="E645" s="3">
        <f>VLOOKUP(C632,'Input Data'!$B$16:$Z$52,8,FALSE)</f>
        <v>3.5</v>
      </c>
    </row>
    <row r="646" spans="1:7" x14ac:dyDescent="0.3">
      <c r="A646">
        <v>12</v>
      </c>
      <c r="C646" s="3">
        <f t="shared" si="58"/>
        <v>5.6000000000000334</v>
      </c>
      <c r="D646" s="3">
        <f>VLOOKUP(C632,'Input Data'!$B$16:$Z$52,10,FALSE)</f>
        <v>5.431</v>
      </c>
      <c r="E646" s="3">
        <f>VLOOKUP(C632,'Input Data'!$B$16:$Z$52,11,FALSE)</f>
        <v>5.6</v>
      </c>
    </row>
    <row r="647" spans="1:7" x14ac:dyDescent="0.3">
      <c r="A647">
        <v>13</v>
      </c>
      <c r="C647" s="3">
        <f t="shared" si="58"/>
        <v>5.6000000000000334</v>
      </c>
      <c r="D647" s="3">
        <f>VLOOKUP(C632,'Input Data'!$B$16:$Z$52,20,FALSE)</f>
        <v>5.7736079999999994</v>
      </c>
      <c r="E647" s="3">
        <f>VLOOKUP(C632,'Input Data'!$B$16:$Z$52,21,FALSE)</f>
        <v>7.4</v>
      </c>
    </row>
    <row r="648" spans="1:7" x14ac:dyDescent="0.3">
      <c r="A648">
        <v>14</v>
      </c>
      <c r="C648" s="3">
        <f t="shared" si="58"/>
        <v>5.6000000000000334</v>
      </c>
      <c r="D648" s="3">
        <f>VLOOKUP(C632,'Input Data'!$B$16:$Z$52,13,FALSE)</f>
        <v>6.194</v>
      </c>
      <c r="E648" s="3">
        <f>VLOOKUP(C632,'Input Data'!$B$16:$Z$52,14,FALSE)</f>
        <v>9</v>
      </c>
    </row>
    <row r="653" spans="1:7" x14ac:dyDescent="0.3">
      <c r="B653" t="s">
        <v>6</v>
      </c>
      <c r="C653" s="1">
        <f>C632+2</f>
        <v>190</v>
      </c>
    </row>
    <row r="655" spans="1:7" x14ac:dyDescent="0.3">
      <c r="C655" t="s">
        <v>11</v>
      </c>
      <c r="D655" t="s">
        <v>12</v>
      </c>
      <c r="E655" t="s">
        <v>13</v>
      </c>
    </row>
    <row r="656" spans="1:7" x14ac:dyDescent="0.3">
      <c r="A656">
        <v>1</v>
      </c>
      <c r="C656" s="3">
        <f>VLOOKUP(C653,'Input Data'!$B$16:$Z$52,2,FALSE)</f>
        <v>4.4000000000000341</v>
      </c>
      <c r="D656" s="2"/>
      <c r="E656" s="2"/>
      <c r="G656" t="s">
        <v>26</v>
      </c>
    </row>
    <row r="657" spans="1:7" x14ac:dyDescent="0.3">
      <c r="A657">
        <v>2</v>
      </c>
      <c r="C657" s="3">
        <f>C656</f>
        <v>4.4000000000000341</v>
      </c>
      <c r="D657" s="2"/>
      <c r="E657" s="2"/>
      <c r="F657" s="3"/>
      <c r="G657" s="1">
        <v>3.9</v>
      </c>
    </row>
    <row r="658" spans="1:7" x14ac:dyDescent="0.3">
      <c r="A658">
        <v>3</v>
      </c>
      <c r="C658" s="3">
        <f t="shared" ref="C658:C669" si="59">C657</f>
        <v>4.4000000000000341</v>
      </c>
      <c r="D658" s="2"/>
      <c r="E658" s="2"/>
      <c r="F658" s="3"/>
      <c r="G658" s="1">
        <v>3.5</v>
      </c>
    </row>
    <row r="659" spans="1:7" x14ac:dyDescent="0.3">
      <c r="A659">
        <v>4</v>
      </c>
      <c r="C659" s="3">
        <f t="shared" si="59"/>
        <v>4.4000000000000341</v>
      </c>
      <c r="D659" s="2"/>
      <c r="E659" s="2"/>
      <c r="F659" s="3"/>
      <c r="G659" s="1">
        <v>2.85</v>
      </c>
    </row>
    <row r="660" spans="1:7" x14ac:dyDescent="0.3">
      <c r="A660">
        <v>5</v>
      </c>
      <c r="C660" s="3">
        <f t="shared" si="59"/>
        <v>4.4000000000000341</v>
      </c>
      <c r="D660" s="2"/>
      <c r="E660" s="2"/>
      <c r="F660" s="3"/>
      <c r="G660" s="1">
        <v>2.4500000000000002</v>
      </c>
    </row>
    <row r="661" spans="1:7" x14ac:dyDescent="0.3">
      <c r="A661">
        <v>6</v>
      </c>
      <c r="C661" s="3">
        <f t="shared" si="59"/>
        <v>4.4000000000000341</v>
      </c>
      <c r="D661" s="2">
        <v>0</v>
      </c>
      <c r="E661" s="2">
        <v>0</v>
      </c>
      <c r="F661" s="3"/>
      <c r="G661" s="1">
        <v>2.0499999999999998</v>
      </c>
    </row>
    <row r="662" spans="1:7" x14ac:dyDescent="0.3">
      <c r="A662">
        <v>7</v>
      </c>
      <c r="C662" s="3">
        <f t="shared" si="59"/>
        <v>4.4000000000000341</v>
      </c>
      <c r="D662" s="3">
        <f>VLOOKUP(C653,'Input Data'!$B$16:$Z$52,16,FALSE)</f>
        <v>0.57777000000000001</v>
      </c>
      <c r="E662" s="3">
        <f>VLOOKUP(C653,'Input Data'!$B$16:$Z$52,17,FALSE)</f>
        <v>0</v>
      </c>
      <c r="F662" s="3"/>
      <c r="G662" s="1">
        <v>1.65</v>
      </c>
    </row>
    <row r="663" spans="1:7" x14ac:dyDescent="0.3">
      <c r="A663">
        <v>8</v>
      </c>
      <c r="C663" s="3">
        <f t="shared" si="59"/>
        <v>4.4000000000000341</v>
      </c>
      <c r="D663" s="2">
        <v>2</v>
      </c>
      <c r="E663" s="2">
        <v>0.4</v>
      </c>
    </row>
    <row r="664" spans="1:7" x14ac:dyDescent="0.3">
      <c r="A664">
        <v>9</v>
      </c>
      <c r="C664" s="3">
        <f t="shared" si="59"/>
        <v>4.4000000000000341</v>
      </c>
      <c r="D664" s="3">
        <f>VLOOKUP(C653,'Input Data'!$B$16:$Z$52,24,FALSE)</f>
        <v>2.6863314999999997</v>
      </c>
      <c r="E664" s="3">
        <f>VLOOKUP(C653,'Input Data'!$B$16:$Z$52,25,FALSE)</f>
        <v>1</v>
      </c>
    </row>
    <row r="665" spans="1:7" x14ac:dyDescent="0.3">
      <c r="A665">
        <v>10</v>
      </c>
      <c r="C665" s="3">
        <f t="shared" si="59"/>
        <v>4.4000000000000341</v>
      </c>
      <c r="D665" s="3">
        <f>VLOOKUP(C653,'Input Data'!$B$16:$Z$52,4,FALSE)</f>
        <v>3.3180000000000001</v>
      </c>
      <c r="E665" s="3">
        <f>VLOOKUP(C653,'Input Data'!$B$16:$Z$52,5,FALSE)</f>
        <v>2</v>
      </c>
    </row>
    <row r="666" spans="1:7" x14ac:dyDescent="0.3">
      <c r="A666">
        <v>11</v>
      </c>
      <c r="C666" s="3">
        <f t="shared" si="59"/>
        <v>4.4000000000000341</v>
      </c>
      <c r="D666" s="3">
        <f>VLOOKUP(C653,'Input Data'!$B$16:$Z$52,7,FALSE)</f>
        <v>4.0419999999999998</v>
      </c>
      <c r="E666" s="3">
        <f>VLOOKUP(C653,'Input Data'!$B$16:$Z$52,8,FALSE)</f>
        <v>3.5</v>
      </c>
    </row>
    <row r="667" spans="1:7" x14ac:dyDescent="0.3">
      <c r="A667">
        <v>12</v>
      </c>
      <c r="C667" s="3">
        <f t="shared" si="59"/>
        <v>4.4000000000000341</v>
      </c>
      <c r="D667" s="3">
        <f>VLOOKUP(C653,'Input Data'!$B$16:$Z$52,10,FALSE)</f>
        <v>4.6390000000000002</v>
      </c>
      <c r="E667" s="3">
        <f>VLOOKUP(C653,'Input Data'!$B$16:$Z$52,11,FALSE)</f>
        <v>5.6</v>
      </c>
    </row>
    <row r="668" spans="1:7" x14ac:dyDescent="0.3">
      <c r="A668">
        <v>13</v>
      </c>
      <c r="C668" s="3">
        <f t="shared" si="59"/>
        <v>4.4000000000000341</v>
      </c>
      <c r="D668" s="3">
        <f>VLOOKUP(C653,'Input Data'!$B$16:$Z$52,20,FALSE)</f>
        <v>4.9717180000000001</v>
      </c>
      <c r="E668" s="3">
        <f>VLOOKUP(C653,'Input Data'!$B$16:$Z$52,21,FALSE)</f>
        <v>7.4</v>
      </c>
    </row>
    <row r="669" spans="1:7" x14ac:dyDescent="0.3">
      <c r="A669">
        <v>14</v>
      </c>
      <c r="C669" s="3">
        <f t="shared" si="59"/>
        <v>4.4000000000000341</v>
      </c>
      <c r="D669" s="3">
        <f>VLOOKUP(C653,'Input Data'!$B$16:$Z$52,13,FALSE)</f>
        <v>5.3460000000000001</v>
      </c>
      <c r="E669" s="3">
        <f>VLOOKUP(C653,'Input Data'!$B$16:$Z$52,14,FALSE)</f>
        <v>9</v>
      </c>
    </row>
    <row r="674" spans="1:5" x14ac:dyDescent="0.3">
      <c r="B674" t="s">
        <v>6</v>
      </c>
      <c r="C674" s="1">
        <f>C653+2</f>
        <v>192</v>
      </c>
    </row>
    <row r="676" spans="1:5" x14ac:dyDescent="0.3">
      <c r="C676" t="s">
        <v>11</v>
      </c>
      <c r="D676" t="s">
        <v>12</v>
      </c>
      <c r="E676" t="s">
        <v>13</v>
      </c>
    </row>
    <row r="677" spans="1:5" x14ac:dyDescent="0.3">
      <c r="A677">
        <v>1</v>
      </c>
      <c r="C677" s="3">
        <f>VLOOKUP(C674,'Input Data'!$B$16:$Z$52,2,FALSE)</f>
        <v>3.2000000000000339</v>
      </c>
      <c r="D677" s="2"/>
      <c r="E677" s="2"/>
    </row>
    <row r="678" spans="1:5" x14ac:dyDescent="0.3">
      <c r="A678">
        <v>2</v>
      </c>
      <c r="C678" s="3">
        <f>C677</f>
        <v>3.2000000000000339</v>
      </c>
      <c r="D678" s="3"/>
      <c r="E678" s="2"/>
    </row>
    <row r="679" spans="1:5" x14ac:dyDescent="0.3">
      <c r="A679">
        <v>3</v>
      </c>
      <c r="C679" s="3">
        <f t="shared" ref="C679:C690" si="60">C678</f>
        <v>3.2000000000000339</v>
      </c>
      <c r="D679" s="3"/>
    </row>
    <row r="680" spans="1:5" x14ac:dyDescent="0.3">
      <c r="A680">
        <v>4</v>
      </c>
      <c r="C680" s="3">
        <f t="shared" si="60"/>
        <v>3.2000000000000339</v>
      </c>
    </row>
    <row r="681" spans="1:5" x14ac:dyDescent="0.3">
      <c r="A681">
        <v>5</v>
      </c>
      <c r="C681" s="3">
        <f t="shared" si="60"/>
        <v>3.2000000000000339</v>
      </c>
    </row>
    <row r="682" spans="1:5" x14ac:dyDescent="0.3">
      <c r="A682">
        <v>6</v>
      </c>
      <c r="C682" s="3">
        <f t="shared" si="60"/>
        <v>3.2000000000000339</v>
      </c>
    </row>
    <row r="683" spans="1:5" x14ac:dyDescent="0.3">
      <c r="A683">
        <v>7</v>
      </c>
      <c r="C683" s="3">
        <f t="shared" si="60"/>
        <v>3.2000000000000339</v>
      </c>
      <c r="D683" s="3">
        <f>VLOOKUP(C674,'Input Data'!$B$16:$Z$52,16,FALSE)</f>
        <v>9.6295000000000006E-2</v>
      </c>
      <c r="E683" s="3">
        <f>VLOOKUP(C674,'Input Data'!$B$16:$Z$52,17,FALSE)</f>
        <v>0</v>
      </c>
    </row>
    <row r="684" spans="1:5" x14ac:dyDescent="0.3">
      <c r="A684">
        <v>8</v>
      </c>
      <c r="C684" s="3">
        <f t="shared" si="60"/>
        <v>3.2000000000000339</v>
      </c>
      <c r="D684" s="2">
        <v>1.5</v>
      </c>
      <c r="E684" s="2">
        <v>0.45</v>
      </c>
    </row>
    <row r="685" spans="1:5" x14ac:dyDescent="0.3">
      <c r="A685">
        <v>9</v>
      </c>
      <c r="C685" s="3">
        <f t="shared" si="60"/>
        <v>3.2000000000000339</v>
      </c>
      <c r="D685" s="3">
        <f>VLOOKUP(C674,'Input Data'!$B$16:$Z$52,24,FALSE)</f>
        <v>2.1250084999999999</v>
      </c>
      <c r="E685" s="3">
        <f>VLOOKUP(C674,'Input Data'!$B$16:$Z$52,25,FALSE)</f>
        <v>1</v>
      </c>
    </row>
    <row r="686" spans="1:5" x14ac:dyDescent="0.3">
      <c r="A686">
        <v>10</v>
      </c>
      <c r="C686" s="3">
        <f t="shared" si="60"/>
        <v>3.2000000000000339</v>
      </c>
      <c r="D686" s="3">
        <f>VLOOKUP(C674,'Input Data'!$B$16:$Z$52,4,FALSE)</f>
        <v>2.6120000000000001</v>
      </c>
      <c r="E686" s="3">
        <f>VLOOKUP(C674,'Input Data'!$B$16:$Z$52,5,FALSE)</f>
        <v>2</v>
      </c>
    </row>
    <row r="687" spans="1:5" x14ac:dyDescent="0.3">
      <c r="A687">
        <v>11</v>
      </c>
      <c r="C687" s="3">
        <f t="shared" si="60"/>
        <v>3.2000000000000339</v>
      </c>
      <c r="D687" s="3">
        <f>VLOOKUP(C674,'Input Data'!$B$16:$Z$52,7,FALSE)</f>
        <v>3.2480000000000002</v>
      </c>
      <c r="E687" s="3">
        <f>VLOOKUP(C674,'Input Data'!$B$16:$Z$52,8,FALSE)</f>
        <v>3.5</v>
      </c>
    </row>
    <row r="688" spans="1:5" x14ac:dyDescent="0.3">
      <c r="A688">
        <v>12</v>
      </c>
      <c r="C688" s="3">
        <f t="shared" si="60"/>
        <v>3.2000000000000339</v>
      </c>
      <c r="D688" s="3">
        <f>VLOOKUP(C674,'Input Data'!$B$16:$Z$52,10,FALSE)</f>
        <v>3.847</v>
      </c>
      <c r="E688" s="3">
        <f>VLOOKUP(C674,'Input Data'!$B$16:$Z$52,11,FALSE)</f>
        <v>5.6</v>
      </c>
    </row>
    <row r="689" spans="1:5" x14ac:dyDescent="0.3">
      <c r="A689">
        <v>13</v>
      </c>
      <c r="C689" s="3">
        <f t="shared" si="60"/>
        <v>3.2000000000000339</v>
      </c>
      <c r="D689" s="3">
        <f>VLOOKUP(C674,'Input Data'!$B$16:$Z$52,20,FALSE)</f>
        <v>4.1698279999999999</v>
      </c>
      <c r="E689" s="3">
        <f>VLOOKUP(C674,'Input Data'!$B$16:$Z$52,21,FALSE)</f>
        <v>7.4</v>
      </c>
    </row>
    <row r="690" spans="1:5" x14ac:dyDescent="0.3">
      <c r="A690">
        <v>14</v>
      </c>
      <c r="C690" s="3">
        <f t="shared" si="60"/>
        <v>3.2000000000000339</v>
      </c>
      <c r="D690" s="3">
        <f>VLOOKUP(C674,'Input Data'!$B$16:$Z$52,13,FALSE)</f>
        <v>4.4969999999999999</v>
      </c>
      <c r="E690" s="3">
        <f>VLOOKUP(C674,'Input Data'!$B$16:$Z$52,14,FALSE)</f>
        <v>9</v>
      </c>
    </row>
    <row r="695" spans="1:5" x14ac:dyDescent="0.3">
      <c r="B695" t="s">
        <v>6</v>
      </c>
      <c r="C695" s="1">
        <f>C674+2</f>
        <v>194</v>
      </c>
    </row>
    <row r="697" spans="1:5" x14ac:dyDescent="0.3">
      <c r="C697" t="s">
        <v>11</v>
      </c>
      <c r="D697" t="s">
        <v>12</v>
      </c>
      <c r="E697" t="s">
        <v>13</v>
      </c>
    </row>
    <row r="698" spans="1:5" x14ac:dyDescent="0.3">
      <c r="A698">
        <v>1</v>
      </c>
      <c r="C698" s="3">
        <f>VLOOKUP(C695,'Input Data'!$B$16:$Z$52,2,FALSE)</f>
        <v>2.0000000000000338</v>
      </c>
      <c r="D698" s="2"/>
      <c r="E698" s="2"/>
    </row>
    <row r="699" spans="1:5" x14ac:dyDescent="0.3">
      <c r="A699">
        <v>2</v>
      </c>
      <c r="C699" s="3">
        <f>C698</f>
        <v>2.0000000000000338</v>
      </c>
      <c r="D699" s="3"/>
      <c r="E699" s="2"/>
    </row>
    <row r="700" spans="1:5" x14ac:dyDescent="0.3">
      <c r="A700">
        <v>3</v>
      </c>
      <c r="C700" s="3">
        <f t="shared" ref="C700:C711" si="61">C699</f>
        <v>2.0000000000000338</v>
      </c>
      <c r="D700" s="3"/>
      <c r="E700" s="2"/>
    </row>
    <row r="701" spans="1:5" x14ac:dyDescent="0.3">
      <c r="A701">
        <v>4</v>
      </c>
      <c r="C701" s="3">
        <f t="shared" si="61"/>
        <v>2.0000000000000338</v>
      </c>
    </row>
    <row r="702" spans="1:5" x14ac:dyDescent="0.3">
      <c r="A702">
        <v>5</v>
      </c>
      <c r="C702" s="3">
        <f t="shared" si="61"/>
        <v>2.0000000000000338</v>
      </c>
    </row>
    <row r="703" spans="1:5" x14ac:dyDescent="0.3">
      <c r="A703">
        <v>6</v>
      </c>
      <c r="C703" s="3">
        <f t="shared" si="61"/>
        <v>2.0000000000000338</v>
      </c>
    </row>
    <row r="704" spans="1:5" x14ac:dyDescent="0.3">
      <c r="A704">
        <v>7</v>
      </c>
      <c r="C704" s="3">
        <f t="shared" si="61"/>
        <v>2.0000000000000338</v>
      </c>
      <c r="D704" s="3">
        <f>VLOOKUP(C695,'Input Data'!$B$16:$Z$52,16,FALSE)</f>
        <v>0</v>
      </c>
      <c r="E704" s="2">
        <v>0.15</v>
      </c>
    </row>
    <row r="705" spans="1:5" x14ac:dyDescent="0.3">
      <c r="A705">
        <v>8</v>
      </c>
      <c r="C705" s="3">
        <f t="shared" si="61"/>
        <v>2.0000000000000338</v>
      </c>
      <c r="D705" s="2">
        <v>0.8</v>
      </c>
      <c r="E705" s="2">
        <v>0.48</v>
      </c>
    </row>
    <row r="706" spans="1:5" x14ac:dyDescent="0.3">
      <c r="A706">
        <v>9</v>
      </c>
      <c r="C706" s="3">
        <f t="shared" si="61"/>
        <v>2.0000000000000338</v>
      </c>
      <c r="D706" s="3">
        <f>VLOOKUP(C695,'Input Data'!$B$16:$Z$52,24,FALSE)</f>
        <v>1.363213</v>
      </c>
      <c r="E706" s="3">
        <f>VLOOKUP(C695,'Input Data'!$B$16:$Z$52,25,FALSE)</f>
        <v>1</v>
      </c>
    </row>
    <row r="707" spans="1:5" x14ac:dyDescent="0.3">
      <c r="A707">
        <v>10</v>
      </c>
      <c r="C707" s="3">
        <f t="shared" si="61"/>
        <v>2.0000000000000338</v>
      </c>
      <c r="D707" s="3">
        <f>VLOOKUP(C695,'Input Data'!$B$16:$Z$52,4,FALSE)</f>
        <v>1.9059999999999999</v>
      </c>
      <c r="E707" s="3">
        <f>VLOOKUP(C695,'Input Data'!$B$16:$Z$52,5,FALSE)</f>
        <v>2</v>
      </c>
    </row>
    <row r="708" spans="1:5" x14ac:dyDescent="0.3">
      <c r="A708">
        <v>11</v>
      </c>
      <c r="C708" s="3">
        <f t="shared" si="61"/>
        <v>2.0000000000000338</v>
      </c>
      <c r="D708" s="3">
        <f>VLOOKUP(C695,'Input Data'!$B$16:$Z$52,7,FALSE)</f>
        <v>2.4710000000000001</v>
      </c>
      <c r="E708" s="3">
        <f>VLOOKUP(C695,'Input Data'!$B$16:$Z$52,8,FALSE)</f>
        <v>3.5</v>
      </c>
    </row>
    <row r="709" spans="1:5" x14ac:dyDescent="0.3">
      <c r="A709">
        <v>12</v>
      </c>
      <c r="C709" s="3">
        <f t="shared" si="61"/>
        <v>2.0000000000000338</v>
      </c>
      <c r="D709" s="3">
        <f>VLOOKUP(C695,'Input Data'!$B$16:$Z$52,10,FALSE)</f>
        <v>2.899</v>
      </c>
      <c r="E709" s="3">
        <f>VLOOKUP(C695,'Input Data'!$B$16:$Z$52,11,FALSE)</f>
        <v>5.6</v>
      </c>
    </row>
    <row r="710" spans="1:5" x14ac:dyDescent="0.3">
      <c r="A710">
        <v>13</v>
      </c>
      <c r="C710" s="3">
        <f t="shared" si="61"/>
        <v>2.0000000000000338</v>
      </c>
      <c r="D710" s="3">
        <f>VLOOKUP(C695,'Input Data'!$B$16:$Z$52,20,FALSE)</f>
        <v>3.2075599999999995</v>
      </c>
      <c r="E710" s="3">
        <f>VLOOKUP(C695,'Input Data'!$B$16:$Z$52,21,FALSE)</f>
        <v>7.4</v>
      </c>
    </row>
    <row r="711" spans="1:5" x14ac:dyDescent="0.3">
      <c r="A711">
        <v>14</v>
      </c>
      <c r="C711" s="3">
        <f t="shared" si="61"/>
        <v>2.0000000000000338</v>
      </c>
      <c r="D711" s="3">
        <f>VLOOKUP(C695,'Input Data'!$B$16:$Z$52,13,FALSE)</f>
        <v>3.5070000000000001</v>
      </c>
      <c r="E711" s="3">
        <f>VLOOKUP(C695,'Input Data'!$B$16:$Z$52,14,FALSE)</f>
        <v>9</v>
      </c>
    </row>
    <row r="716" spans="1:5" x14ac:dyDescent="0.3">
      <c r="B716" t="s">
        <v>6</v>
      </c>
      <c r="C716" s="1">
        <f>C695+2</f>
        <v>196</v>
      </c>
    </row>
    <row r="718" spans="1:5" x14ac:dyDescent="0.3">
      <c r="C718" t="s">
        <v>11</v>
      </c>
      <c r="D718" t="s">
        <v>12</v>
      </c>
      <c r="E718" t="s">
        <v>13</v>
      </c>
    </row>
    <row r="719" spans="1:5" x14ac:dyDescent="0.3">
      <c r="A719">
        <v>1</v>
      </c>
      <c r="C719" s="3">
        <f>VLOOKUP(C716,'Input Data'!$B$16:$Z$52,2,FALSE)</f>
        <v>0.80000000000003368</v>
      </c>
      <c r="D719" s="2"/>
      <c r="E719" s="2"/>
    </row>
    <row r="720" spans="1:5" x14ac:dyDescent="0.3">
      <c r="A720">
        <v>2</v>
      </c>
      <c r="C720" s="3">
        <f>C719</f>
        <v>0.80000000000003368</v>
      </c>
      <c r="D720" s="3"/>
      <c r="E720" s="2"/>
    </row>
    <row r="721" spans="1:5" x14ac:dyDescent="0.3">
      <c r="A721">
        <v>3</v>
      </c>
      <c r="C721" s="3">
        <f t="shared" ref="C721:C732" si="62">C720</f>
        <v>0.80000000000003368</v>
      </c>
      <c r="D721" s="3"/>
      <c r="E721" s="2"/>
    </row>
    <row r="722" spans="1:5" x14ac:dyDescent="0.3">
      <c r="A722">
        <v>4</v>
      </c>
      <c r="C722" s="3">
        <f t="shared" si="62"/>
        <v>0.80000000000003368</v>
      </c>
    </row>
    <row r="723" spans="1:5" x14ac:dyDescent="0.3">
      <c r="A723">
        <v>5</v>
      </c>
      <c r="C723" s="3">
        <f t="shared" si="62"/>
        <v>0.80000000000003368</v>
      </c>
    </row>
    <row r="724" spans="1:5" x14ac:dyDescent="0.3">
      <c r="A724">
        <v>6</v>
      </c>
      <c r="C724" s="3">
        <f t="shared" si="62"/>
        <v>0.80000000000003368</v>
      </c>
    </row>
    <row r="725" spans="1:5" x14ac:dyDescent="0.3">
      <c r="A725">
        <v>7</v>
      </c>
      <c r="C725" s="3">
        <f t="shared" si="62"/>
        <v>0.80000000000003368</v>
      </c>
      <c r="D725" s="3"/>
      <c r="E725" s="3"/>
    </row>
    <row r="726" spans="1:5" x14ac:dyDescent="0.3">
      <c r="A726">
        <v>8</v>
      </c>
      <c r="C726" s="3">
        <f t="shared" si="62"/>
        <v>0.80000000000003368</v>
      </c>
      <c r="D726" s="2">
        <v>0</v>
      </c>
      <c r="E726" s="2">
        <v>0.97699999999999998</v>
      </c>
    </row>
    <row r="727" spans="1:5" x14ac:dyDescent="0.3">
      <c r="A727">
        <v>9</v>
      </c>
      <c r="C727" s="3">
        <f t="shared" si="62"/>
        <v>0.80000000000003368</v>
      </c>
      <c r="D727" s="3">
        <f>VLOOKUP(C716,'Input Data'!$B$16:$Z$52,24,FALSE)</f>
        <v>0.36085049999999996</v>
      </c>
      <c r="E727" s="3">
        <f>VLOOKUP(C716,'Input Data'!$B$16:$Z$52,25,FALSE)</f>
        <v>1</v>
      </c>
    </row>
    <row r="728" spans="1:5" x14ac:dyDescent="0.3">
      <c r="A728">
        <v>10</v>
      </c>
      <c r="C728" s="3">
        <f t="shared" si="62"/>
        <v>0.80000000000003368</v>
      </c>
      <c r="D728" s="3">
        <f>VLOOKUP(C716,'Input Data'!$B$16:$Z$52,4,FALSE)</f>
        <v>1.165</v>
      </c>
      <c r="E728" s="3">
        <f>VLOOKUP(C716,'Input Data'!$B$16:$Z$52,5,FALSE)</f>
        <v>2</v>
      </c>
    </row>
    <row r="729" spans="1:5" x14ac:dyDescent="0.3">
      <c r="A729">
        <v>11</v>
      </c>
      <c r="C729" s="3">
        <f t="shared" si="62"/>
        <v>0.80000000000003368</v>
      </c>
      <c r="D729" s="3">
        <f>VLOOKUP(C716,'Input Data'!$B$16:$Z$52,7,FALSE)</f>
        <v>1.571</v>
      </c>
      <c r="E729" s="3">
        <f>VLOOKUP(C716,'Input Data'!$B$16:$Z$52,8,FALSE)</f>
        <v>3.5</v>
      </c>
    </row>
    <row r="730" spans="1:5" x14ac:dyDescent="0.3">
      <c r="A730">
        <v>12</v>
      </c>
      <c r="C730" s="3">
        <f t="shared" si="62"/>
        <v>0.80000000000003368</v>
      </c>
      <c r="D730" s="3">
        <f>VLOOKUP(C716,'Input Data'!$B$16:$Z$52,10,FALSE)</f>
        <v>1.81</v>
      </c>
      <c r="E730" s="3">
        <f>VLOOKUP(C716,'Input Data'!$B$16:$Z$52,11,FALSE)</f>
        <v>5.6</v>
      </c>
    </row>
    <row r="731" spans="1:5" x14ac:dyDescent="0.3">
      <c r="A731">
        <v>13</v>
      </c>
      <c r="C731" s="3">
        <f t="shared" si="62"/>
        <v>0.80000000000003368</v>
      </c>
      <c r="D731" s="3">
        <f>VLOOKUP(C716,'Input Data'!$B$16:$Z$52,20,FALSE)</f>
        <v>2.0448195</v>
      </c>
      <c r="E731" s="3">
        <f>VLOOKUP(C716,'Input Data'!$B$16:$Z$52,21,FALSE)</f>
        <v>7.4</v>
      </c>
    </row>
    <row r="732" spans="1:5" x14ac:dyDescent="0.3">
      <c r="A732">
        <v>14</v>
      </c>
      <c r="C732" s="3">
        <f t="shared" si="62"/>
        <v>0.80000000000003368</v>
      </c>
      <c r="D732" s="3">
        <f>VLOOKUP(C716,'Input Data'!$B$16:$Z$52,13,FALSE)</f>
        <v>2.206</v>
      </c>
      <c r="E732" s="3">
        <f>VLOOKUP(C716,'Input Data'!$B$16:$Z$52,14,FALSE)</f>
        <v>9</v>
      </c>
    </row>
    <row r="737" spans="2:5" x14ac:dyDescent="0.3">
      <c r="C737" s="1" t="s">
        <v>27</v>
      </c>
    </row>
    <row r="739" spans="2:5" x14ac:dyDescent="0.3">
      <c r="C739" t="s">
        <v>11</v>
      </c>
      <c r="D739" t="s">
        <v>12</v>
      </c>
      <c r="E739" t="s">
        <v>13</v>
      </c>
    </row>
    <row r="740" spans="2:5" x14ac:dyDescent="0.3">
      <c r="B740">
        <v>192</v>
      </c>
      <c r="C740" s="2">
        <v>3.2</v>
      </c>
      <c r="D740" s="2">
        <v>0</v>
      </c>
      <c r="E740" s="2">
        <v>0</v>
      </c>
    </row>
    <row r="741" spans="2:5" x14ac:dyDescent="0.3">
      <c r="B741">
        <v>193</v>
      </c>
      <c r="C741" s="3">
        <f>C740-0.6</f>
        <v>2.6</v>
      </c>
      <c r="D741" s="2">
        <v>0</v>
      </c>
      <c r="E741" s="2">
        <v>0</v>
      </c>
    </row>
    <row r="742" spans="2:5" x14ac:dyDescent="0.3">
      <c r="B742">
        <v>194</v>
      </c>
      <c r="C742" s="3">
        <f t="shared" ref="C742:C745" si="63">C741-0.6</f>
        <v>2</v>
      </c>
      <c r="D742" s="2">
        <v>0</v>
      </c>
      <c r="E742" s="6">
        <f>E704</f>
        <v>0.15</v>
      </c>
    </row>
    <row r="743" spans="2:5" x14ac:dyDescent="0.3">
      <c r="B743">
        <v>195</v>
      </c>
      <c r="C743" s="3">
        <f t="shared" si="63"/>
        <v>1.4</v>
      </c>
      <c r="D743" s="2">
        <v>0</v>
      </c>
      <c r="E743" s="2">
        <v>0.46700000000000003</v>
      </c>
    </row>
    <row r="744" spans="2:5" x14ac:dyDescent="0.3">
      <c r="B744">
        <v>196</v>
      </c>
      <c r="C744" s="3">
        <f t="shared" si="63"/>
        <v>0.79999999999999993</v>
      </c>
      <c r="D744" s="2">
        <v>0</v>
      </c>
      <c r="E744" s="3">
        <f>E726</f>
        <v>0.97699999999999998</v>
      </c>
    </row>
    <row r="745" spans="2:5" x14ac:dyDescent="0.3">
      <c r="B745">
        <v>197</v>
      </c>
      <c r="C745" s="3">
        <f t="shared" si="63"/>
        <v>0.19999999999999996</v>
      </c>
      <c r="D745" s="2">
        <v>0</v>
      </c>
      <c r="E745" s="2">
        <v>1.8979999999999999</v>
      </c>
    </row>
    <row r="746" spans="2:5" x14ac:dyDescent="0.3">
      <c r="B746">
        <v>197.3</v>
      </c>
      <c r="C746" s="2">
        <v>0</v>
      </c>
      <c r="D746" s="2">
        <v>0</v>
      </c>
      <c r="E746" s="2">
        <v>3.5</v>
      </c>
    </row>
    <row r="747" spans="2:5" x14ac:dyDescent="0.3">
      <c r="C747" s="2">
        <v>0</v>
      </c>
      <c r="D747" s="2">
        <v>0</v>
      </c>
      <c r="E747" s="2">
        <v>5.6</v>
      </c>
    </row>
    <row r="748" spans="2:5" x14ac:dyDescent="0.3">
      <c r="C748" s="2">
        <v>0</v>
      </c>
      <c r="D748" s="2">
        <v>0</v>
      </c>
      <c r="E748" s="2">
        <v>7.4</v>
      </c>
    </row>
    <row r="749" spans="2:5" x14ac:dyDescent="0.3">
      <c r="C749" s="2">
        <v>0</v>
      </c>
      <c r="D749" s="2">
        <v>0</v>
      </c>
      <c r="E749" s="2">
        <v>9</v>
      </c>
    </row>
    <row r="751" spans="2:5" x14ac:dyDescent="0.3">
      <c r="C751" s="1"/>
    </row>
    <row r="754" spans="1:7" x14ac:dyDescent="0.3">
      <c r="B754" t="s">
        <v>6</v>
      </c>
      <c r="C754" s="1">
        <v>48</v>
      </c>
    </row>
    <row r="756" spans="1:7" x14ac:dyDescent="0.3">
      <c r="C756" t="s">
        <v>11</v>
      </c>
      <c r="D756" t="s">
        <v>12</v>
      </c>
      <c r="E756" t="s">
        <v>13</v>
      </c>
    </row>
    <row r="757" spans="1:7" x14ac:dyDescent="0.3">
      <c r="A757">
        <v>1</v>
      </c>
      <c r="C757" s="3">
        <f>VLOOKUP(C754,'Input Data'!$B$54:$Z$83,2,FALSE)</f>
        <v>111.8</v>
      </c>
      <c r="D757" s="2">
        <v>0</v>
      </c>
      <c r="E757" s="2">
        <v>0</v>
      </c>
      <c r="G757" t="s">
        <v>26</v>
      </c>
    </row>
    <row r="758" spans="1:7" x14ac:dyDescent="0.3">
      <c r="A758">
        <v>2</v>
      </c>
      <c r="C758" s="3">
        <f>C757</f>
        <v>111.8</v>
      </c>
      <c r="D758" s="2">
        <v>3.6</v>
      </c>
      <c r="E758" s="2">
        <v>0</v>
      </c>
      <c r="F758" s="3"/>
      <c r="G758" s="4"/>
    </row>
    <row r="759" spans="1:7" x14ac:dyDescent="0.3">
      <c r="A759">
        <v>3</v>
      </c>
      <c r="C759" s="3">
        <f t="shared" ref="C759:C770" si="64">C758</f>
        <v>111.8</v>
      </c>
      <c r="D759" s="2">
        <v>7.05</v>
      </c>
      <c r="E759" s="2">
        <v>0</v>
      </c>
      <c r="F759" s="3"/>
      <c r="G759" s="4"/>
    </row>
    <row r="760" spans="1:7" x14ac:dyDescent="0.3">
      <c r="A760">
        <v>4</v>
      </c>
      <c r="C760" s="3">
        <f t="shared" si="64"/>
        <v>111.8</v>
      </c>
      <c r="D760" s="2">
        <v>9.9</v>
      </c>
      <c r="E760" s="2">
        <v>0</v>
      </c>
      <c r="F760" s="3"/>
      <c r="G760" s="4"/>
    </row>
    <row r="761" spans="1:7" x14ac:dyDescent="0.3">
      <c r="A761">
        <v>5</v>
      </c>
      <c r="C761" s="3">
        <f t="shared" si="64"/>
        <v>111.8</v>
      </c>
      <c r="D761" s="2">
        <v>12.25</v>
      </c>
      <c r="E761" s="2">
        <v>0</v>
      </c>
      <c r="F761" s="3"/>
      <c r="G761" s="4"/>
    </row>
    <row r="762" spans="1:7" x14ac:dyDescent="0.3">
      <c r="A762">
        <v>6</v>
      </c>
      <c r="C762" s="3">
        <f t="shared" si="64"/>
        <v>111.8</v>
      </c>
      <c r="D762" s="2">
        <v>14.15</v>
      </c>
      <c r="E762" s="2">
        <v>0</v>
      </c>
      <c r="F762" s="3"/>
      <c r="G762" s="4"/>
    </row>
    <row r="763" spans="1:7" x14ac:dyDescent="0.3">
      <c r="A763">
        <v>7</v>
      </c>
      <c r="C763" s="3">
        <f t="shared" si="64"/>
        <v>111.8</v>
      </c>
      <c r="D763" s="3">
        <f>VLOOKUP(C754,'Input Data'!$B$54:$Z$83,16,FALSE)</f>
        <v>15.69201</v>
      </c>
      <c r="E763" s="3">
        <f>VLOOKUP(C754,'Input Data'!$B$54:$Z$83,17,FALSE)</f>
        <v>0</v>
      </c>
      <c r="G763" s="4"/>
    </row>
    <row r="764" spans="1:7" x14ac:dyDescent="0.3">
      <c r="A764">
        <v>8</v>
      </c>
      <c r="C764" s="3">
        <f t="shared" si="64"/>
        <v>111.8</v>
      </c>
      <c r="D764" s="2">
        <v>17</v>
      </c>
      <c r="E764" s="2">
        <v>0.08</v>
      </c>
    </row>
    <row r="765" spans="1:7" x14ac:dyDescent="0.3">
      <c r="A765">
        <v>9</v>
      </c>
      <c r="C765" s="3">
        <f t="shared" si="64"/>
        <v>111.8</v>
      </c>
      <c r="D765" s="3">
        <f>VLOOKUP(C754,'Input Data'!$B$54:$Z$83,24,FALSE)</f>
        <v>17.906219999999998</v>
      </c>
      <c r="E765" s="3">
        <f>VLOOKUP(C754,'Input Data'!$B$54:$Z$83,25,FALSE)</f>
        <v>1</v>
      </c>
    </row>
    <row r="766" spans="1:7" x14ac:dyDescent="0.3">
      <c r="A766">
        <v>10</v>
      </c>
      <c r="C766" s="3">
        <f t="shared" si="64"/>
        <v>111.8</v>
      </c>
      <c r="D766" s="3">
        <f>VLOOKUP(C754,'Input Data'!$B$54:$Z$83,4,FALSE)</f>
        <v>18.399999999999999</v>
      </c>
      <c r="E766" s="3">
        <f>VLOOKUP(C754,'Input Data'!$B$54:$Z$83,5,FALSE)</f>
        <v>2</v>
      </c>
    </row>
    <row r="767" spans="1:7" x14ac:dyDescent="0.3">
      <c r="A767">
        <v>11</v>
      </c>
      <c r="C767" s="3">
        <f t="shared" si="64"/>
        <v>111.8</v>
      </c>
      <c r="D767" s="3">
        <f>VLOOKUP(C754,'Input Data'!$B$54:$Z$83,7,FALSE)</f>
        <v>18.399999999999999</v>
      </c>
      <c r="E767" s="3">
        <f>VLOOKUP(C754,'Input Data'!$B$54:$Z$83,8,FALSE)</f>
        <v>3.5</v>
      </c>
    </row>
    <row r="768" spans="1:7" x14ac:dyDescent="0.3">
      <c r="A768">
        <v>12</v>
      </c>
      <c r="C768" s="3">
        <f t="shared" si="64"/>
        <v>111.8</v>
      </c>
      <c r="D768" s="3">
        <f>VLOOKUP(C754,'Input Data'!$B$54:$Z$83,10,FALSE)</f>
        <v>18.399999999999999</v>
      </c>
      <c r="E768" s="3">
        <f>VLOOKUP(C754,'Input Data'!$B$54:$Z$83,11,FALSE)</f>
        <v>5.6</v>
      </c>
    </row>
    <row r="769" spans="1:7" x14ac:dyDescent="0.3">
      <c r="A769">
        <v>13</v>
      </c>
      <c r="C769" s="3">
        <f t="shared" si="64"/>
        <v>111.8</v>
      </c>
      <c r="D769" s="3">
        <f>VLOOKUP(C754,'Input Data'!$B$54:$Z$83,20,FALSE)</f>
        <v>18.399999999999999</v>
      </c>
      <c r="E769" s="3">
        <f>VLOOKUP(C754,'Input Data'!$B$54:$Z$83,21,FALSE)</f>
        <v>7.4</v>
      </c>
    </row>
    <row r="770" spans="1:7" x14ac:dyDescent="0.3">
      <c r="A770">
        <v>14</v>
      </c>
      <c r="C770" s="3">
        <f t="shared" si="64"/>
        <v>111.8</v>
      </c>
      <c r="D770" s="3">
        <f>VLOOKUP(C754,'Input Data'!$B$54:$Z$83,13,FALSE)</f>
        <v>18.399999999999999</v>
      </c>
      <c r="E770" s="3">
        <f>VLOOKUP(C754,'Input Data'!$B$54:$Z$83,14,FALSE)</f>
        <v>9</v>
      </c>
    </row>
    <row r="775" spans="1:7" x14ac:dyDescent="0.3">
      <c r="B775" t="s">
        <v>6</v>
      </c>
      <c r="C775" s="4">
        <f>C754-2</f>
        <v>46</v>
      </c>
    </row>
    <row r="777" spans="1:7" x14ac:dyDescent="0.3">
      <c r="C777" t="s">
        <v>11</v>
      </c>
      <c r="D777" t="s">
        <v>12</v>
      </c>
      <c r="E777" t="s">
        <v>13</v>
      </c>
    </row>
    <row r="778" spans="1:7" x14ac:dyDescent="0.3">
      <c r="A778">
        <v>1</v>
      </c>
      <c r="C778" s="3">
        <f>VLOOKUP(C775,'Input Data'!$B$54:$Z$83,2,FALSE)</f>
        <v>113.39999999999999</v>
      </c>
      <c r="D778" s="2">
        <v>0</v>
      </c>
      <c r="E778" s="2">
        <v>0</v>
      </c>
    </row>
    <row r="779" spans="1:7" x14ac:dyDescent="0.3">
      <c r="A779">
        <v>2</v>
      </c>
      <c r="C779" s="3">
        <f t="shared" ref="C779:C833" si="65">C778</f>
        <v>113.39999999999999</v>
      </c>
      <c r="D779" s="2">
        <v>3.3</v>
      </c>
      <c r="E779" s="2">
        <v>0</v>
      </c>
      <c r="F779" s="3"/>
      <c r="G779" s="4"/>
    </row>
    <row r="780" spans="1:7" x14ac:dyDescent="0.3">
      <c r="A780">
        <v>3</v>
      </c>
      <c r="C780" s="3">
        <f t="shared" si="65"/>
        <v>113.39999999999999</v>
      </c>
      <c r="D780" s="2">
        <v>6.7</v>
      </c>
      <c r="E780" s="2">
        <v>0</v>
      </c>
      <c r="F780" s="3"/>
      <c r="G780" s="4"/>
    </row>
    <row r="781" spans="1:7" x14ac:dyDescent="0.3">
      <c r="A781">
        <v>4</v>
      </c>
      <c r="C781" s="3">
        <f t="shared" si="65"/>
        <v>113.39999999999999</v>
      </c>
      <c r="D781" s="2">
        <v>9.5500000000000007</v>
      </c>
      <c r="E781" s="2">
        <v>0</v>
      </c>
      <c r="F781" s="3"/>
      <c r="G781" s="4"/>
    </row>
    <row r="782" spans="1:7" x14ac:dyDescent="0.3">
      <c r="A782">
        <v>5</v>
      </c>
      <c r="C782" s="3">
        <f t="shared" si="65"/>
        <v>113.39999999999999</v>
      </c>
      <c r="D782" s="2">
        <v>11.8</v>
      </c>
      <c r="E782" s="2">
        <v>0</v>
      </c>
      <c r="F782" s="3"/>
      <c r="G782" s="4"/>
    </row>
    <row r="783" spans="1:7" x14ac:dyDescent="0.3">
      <c r="A783">
        <v>6</v>
      </c>
      <c r="C783" s="3">
        <f t="shared" si="65"/>
        <v>113.39999999999999</v>
      </c>
      <c r="D783" s="2">
        <v>13.55</v>
      </c>
      <c r="E783" s="2">
        <v>0</v>
      </c>
      <c r="F783" s="3"/>
      <c r="G783" s="4"/>
    </row>
    <row r="784" spans="1:7" x14ac:dyDescent="0.3">
      <c r="A784">
        <v>7</v>
      </c>
      <c r="C784" s="3">
        <f t="shared" si="65"/>
        <v>113.39999999999999</v>
      </c>
      <c r="D784" s="3">
        <f>VLOOKUP(C775,'Input Data'!$B$54:$Z$83,16,FALSE)</f>
        <v>14.82558</v>
      </c>
      <c r="E784" s="3">
        <f>VLOOKUP(C775,'Input Data'!$B$54:$Z$83,17,FALSE)</f>
        <v>0</v>
      </c>
      <c r="G784" s="4"/>
    </row>
    <row r="785" spans="1:7" x14ac:dyDescent="0.3">
      <c r="A785">
        <v>8</v>
      </c>
      <c r="C785" s="3">
        <f t="shared" si="65"/>
        <v>113.39999999999999</v>
      </c>
      <c r="D785" s="2">
        <v>17</v>
      </c>
      <c r="E785" s="2">
        <v>0.24</v>
      </c>
    </row>
    <row r="786" spans="1:7" x14ac:dyDescent="0.3">
      <c r="A786">
        <v>9</v>
      </c>
      <c r="C786" s="3">
        <f t="shared" si="65"/>
        <v>113.39999999999999</v>
      </c>
      <c r="D786" s="3">
        <f>VLOOKUP(C775,'Input Data'!$B$54:$Z$83,24,FALSE)</f>
        <v>17.71368</v>
      </c>
      <c r="E786" s="3">
        <f>VLOOKUP(C775,'Input Data'!$B$54:$Z$83,25,FALSE)</f>
        <v>1</v>
      </c>
    </row>
    <row r="787" spans="1:7" x14ac:dyDescent="0.3">
      <c r="A787">
        <v>10</v>
      </c>
      <c r="C787" s="3">
        <f t="shared" si="65"/>
        <v>113.39999999999999</v>
      </c>
      <c r="D787" s="3">
        <f>VLOOKUP(C775,'Input Data'!$B$54:$Z$83,4,FALSE)</f>
        <v>18.2913</v>
      </c>
      <c r="E787" s="3">
        <f>VLOOKUP(C775,'Input Data'!$B$54:$Z$83,5,FALSE)</f>
        <v>2</v>
      </c>
    </row>
    <row r="788" spans="1:7" x14ac:dyDescent="0.3">
      <c r="A788">
        <v>11</v>
      </c>
      <c r="C788" s="3">
        <f t="shared" si="65"/>
        <v>113.39999999999999</v>
      </c>
      <c r="D788" s="3">
        <f>VLOOKUP(C775,'Input Data'!$B$54:$Z$83,7,FALSE)</f>
        <v>18.399999999999999</v>
      </c>
      <c r="E788" s="3">
        <f>VLOOKUP(C775,'Input Data'!$B$54:$Z$83,8,FALSE)</f>
        <v>3.5</v>
      </c>
    </row>
    <row r="789" spans="1:7" x14ac:dyDescent="0.3">
      <c r="A789">
        <v>12</v>
      </c>
      <c r="C789" s="3">
        <f t="shared" si="65"/>
        <v>113.39999999999999</v>
      </c>
      <c r="D789" s="3">
        <f>VLOOKUP(C775,'Input Data'!$B$54:$Z$83,10,FALSE)</f>
        <v>18.399999999999999</v>
      </c>
      <c r="E789" s="3">
        <f>VLOOKUP(C775,'Input Data'!$B$54:$Z$83,11,FALSE)</f>
        <v>5.6</v>
      </c>
    </row>
    <row r="790" spans="1:7" x14ac:dyDescent="0.3">
      <c r="A790">
        <v>13</v>
      </c>
      <c r="C790" s="3">
        <f t="shared" si="65"/>
        <v>113.39999999999999</v>
      </c>
      <c r="D790" s="3">
        <f>VLOOKUP(C775,'Input Data'!$B$54:$Z$83,20,FALSE)</f>
        <v>18.399999999999999</v>
      </c>
      <c r="E790" s="3">
        <f>VLOOKUP(C775,'Input Data'!$B$54:$Z$83,21,FALSE)</f>
        <v>7.4</v>
      </c>
    </row>
    <row r="791" spans="1:7" x14ac:dyDescent="0.3">
      <c r="A791">
        <v>14</v>
      </c>
      <c r="C791" s="3">
        <f t="shared" si="65"/>
        <v>113.39999999999999</v>
      </c>
      <c r="D791" s="3">
        <f>VLOOKUP(C775,'Input Data'!$B$54:$Z$83,13,FALSE)</f>
        <v>18.399999999999999</v>
      </c>
      <c r="E791" s="3">
        <f>VLOOKUP(C775,'Input Data'!$B$54:$Z$83,14,FALSE)</f>
        <v>9</v>
      </c>
    </row>
    <row r="796" spans="1:7" x14ac:dyDescent="0.3">
      <c r="B796" t="s">
        <v>6</v>
      </c>
      <c r="C796" s="4">
        <f>C775-2</f>
        <v>44</v>
      </c>
    </row>
    <row r="798" spans="1:7" x14ac:dyDescent="0.3">
      <c r="C798" t="s">
        <v>11</v>
      </c>
      <c r="D798" t="s">
        <v>12</v>
      </c>
      <c r="E798" t="s">
        <v>13</v>
      </c>
    </row>
    <row r="799" spans="1:7" x14ac:dyDescent="0.3">
      <c r="A799">
        <v>1</v>
      </c>
      <c r="C799" s="3">
        <f>VLOOKUP(C796,'Input Data'!$B$54:$Z$83,2,FALSE)</f>
        <v>114.99999999999999</v>
      </c>
      <c r="D799" s="2">
        <v>0</v>
      </c>
      <c r="E799" s="2">
        <v>0</v>
      </c>
    </row>
    <row r="800" spans="1:7" x14ac:dyDescent="0.3">
      <c r="A800">
        <v>2</v>
      </c>
      <c r="C800" s="3">
        <f t="shared" ref="C800" si="66">C799</f>
        <v>114.99999999999999</v>
      </c>
      <c r="D800" s="2">
        <v>3</v>
      </c>
      <c r="E800" s="2">
        <v>0</v>
      </c>
      <c r="F800" s="3"/>
      <c r="G800" s="4"/>
    </row>
    <row r="801" spans="1:7" x14ac:dyDescent="0.3">
      <c r="A801">
        <v>3</v>
      </c>
      <c r="C801" s="3">
        <f t="shared" si="65"/>
        <v>114.99999999999999</v>
      </c>
      <c r="D801" s="2">
        <v>6.35</v>
      </c>
      <c r="E801" s="2">
        <v>0</v>
      </c>
      <c r="F801" s="3"/>
      <c r="G801" s="4"/>
    </row>
    <row r="802" spans="1:7" x14ac:dyDescent="0.3">
      <c r="A802">
        <v>4</v>
      </c>
      <c r="C802" s="3">
        <f t="shared" si="65"/>
        <v>114.99999999999999</v>
      </c>
      <c r="D802" s="2">
        <v>9.1999999999999993</v>
      </c>
      <c r="E802" s="2">
        <v>0</v>
      </c>
      <c r="F802" s="3"/>
      <c r="G802" s="4"/>
    </row>
    <row r="803" spans="1:7" x14ac:dyDescent="0.3">
      <c r="A803">
        <v>5</v>
      </c>
      <c r="C803" s="3">
        <f t="shared" si="65"/>
        <v>114.99999999999999</v>
      </c>
      <c r="D803" s="6">
        <v>11.35</v>
      </c>
      <c r="E803" s="2">
        <v>0</v>
      </c>
      <c r="F803" s="3"/>
      <c r="G803" s="4"/>
    </row>
    <row r="804" spans="1:7" x14ac:dyDescent="0.3">
      <c r="A804">
        <v>6</v>
      </c>
      <c r="C804" s="3">
        <f t="shared" si="65"/>
        <v>114.99999999999999</v>
      </c>
      <c r="D804" s="3">
        <f>VLOOKUP(C796,'Input Data'!$B$54:$Z$83,16,FALSE)</f>
        <v>13.18899</v>
      </c>
      <c r="E804" s="3">
        <f>VLOOKUP(C796,'Input Data'!$B$54:$Z$83,17,FALSE)</f>
        <v>0</v>
      </c>
      <c r="F804" s="3"/>
      <c r="G804" s="4"/>
    </row>
    <row r="805" spans="1:7" x14ac:dyDescent="0.3">
      <c r="A805">
        <v>7</v>
      </c>
      <c r="C805" s="3">
        <f t="shared" si="65"/>
        <v>114.99999999999999</v>
      </c>
      <c r="D805" s="2">
        <v>16</v>
      </c>
      <c r="E805" s="2">
        <v>0.16</v>
      </c>
      <c r="G805" s="4"/>
    </row>
    <row r="806" spans="1:7" x14ac:dyDescent="0.3">
      <c r="A806">
        <v>8</v>
      </c>
      <c r="C806" s="3">
        <f t="shared" si="65"/>
        <v>114.99999999999999</v>
      </c>
      <c r="D806" s="2">
        <v>17</v>
      </c>
      <c r="E806" s="2">
        <v>0.5</v>
      </c>
    </row>
    <row r="807" spans="1:7" x14ac:dyDescent="0.3">
      <c r="A807">
        <v>9</v>
      </c>
      <c r="C807" s="3">
        <f t="shared" si="65"/>
        <v>114.99999999999999</v>
      </c>
      <c r="D807" s="3">
        <f>VLOOKUP(C796,'Input Data'!$B$54:$Z$83,24,FALSE)</f>
        <v>17.424869999999999</v>
      </c>
      <c r="E807" s="3">
        <f>VLOOKUP(C796,'Input Data'!$B$54:$Z$83,25,FALSE)</f>
        <v>1</v>
      </c>
    </row>
    <row r="808" spans="1:7" x14ac:dyDescent="0.3">
      <c r="A808">
        <v>10</v>
      </c>
      <c r="C808" s="3">
        <f t="shared" si="65"/>
        <v>114.99999999999999</v>
      </c>
      <c r="D808" s="3">
        <f>VLOOKUP(C796,'Input Data'!$B$54:$Z$83,4,FALSE)</f>
        <v>18.195029999999999</v>
      </c>
      <c r="E808" s="3">
        <f>VLOOKUP(C796,'Input Data'!$B$54:$Z$83,5,FALSE)</f>
        <v>2</v>
      </c>
    </row>
    <row r="809" spans="1:7" x14ac:dyDescent="0.3">
      <c r="A809">
        <v>11</v>
      </c>
      <c r="C809" s="3">
        <f t="shared" si="65"/>
        <v>114.99999999999999</v>
      </c>
      <c r="D809" s="3">
        <f>VLOOKUP(C796,'Input Data'!$B$54:$Z$83,7,FALSE)</f>
        <v>18.399999999999999</v>
      </c>
      <c r="E809" s="3">
        <f>VLOOKUP(C796,'Input Data'!$B$54:$Z$83,8,FALSE)</f>
        <v>3.5</v>
      </c>
    </row>
    <row r="810" spans="1:7" x14ac:dyDescent="0.3">
      <c r="A810">
        <v>12</v>
      </c>
      <c r="C810" s="3">
        <f t="shared" si="65"/>
        <v>114.99999999999999</v>
      </c>
      <c r="D810" s="3">
        <f>VLOOKUP(C796,'Input Data'!$B$54:$Z$83,10,FALSE)</f>
        <v>18.399999999999999</v>
      </c>
      <c r="E810" s="3">
        <f>VLOOKUP(C796,'Input Data'!$B$54:$Z$83,11,FALSE)</f>
        <v>5.6</v>
      </c>
    </row>
    <row r="811" spans="1:7" x14ac:dyDescent="0.3">
      <c r="A811">
        <v>13</v>
      </c>
      <c r="C811" s="3">
        <f t="shared" si="65"/>
        <v>114.99999999999999</v>
      </c>
      <c r="D811" s="3">
        <f>VLOOKUP(C796,'Input Data'!$B$54:$Z$83,20,FALSE)</f>
        <v>18.399999999999999</v>
      </c>
      <c r="E811" s="3">
        <f>VLOOKUP(C796,'Input Data'!$B$54:$Z$83,21,FALSE)</f>
        <v>7.4</v>
      </c>
    </row>
    <row r="812" spans="1:7" x14ac:dyDescent="0.3">
      <c r="A812">
        <v>14</v>
      </c>
      <c r="C812" s="3">
        <f t="shared" si="65"/>
        <v>114.99999999999999</v>
      </c>
      <c r="D812" s="3">
        <f>VLOOKUP(C796,'Input Data'!$B$54:$Z$83,13,FALSE)</f>
        <v>18.399999999999999</v>
      </c>
      <c r="E812" s="3">
        <f>VLOOKUP(C796,'Input Data'!$B$54:$Z$83,14,FALSE)</f>
        <v>9</v>
      </c>
    </row>
    <row r="817" spans="1:5" x14ac:dyDescent="0.3">
      <c r="B817" t="s">
        <v>6</v>
      </c>
      <c r="C817" s="4">
        <f>C796-2</f>
        <v>42</v>
      </c>
    </row>
    <row r="819" spans="1:5" x14ac:dyDescent="0.3">
      <c r="C819" t="s">
        <v>11</v>
      </c>
      <c r="D819" t="s">
        <v>12</v>
      </c>
      <c r="E819" t="s">
        <v>13</v>
      </c>
    </row>
    <row r="820" spans="1:5" x14ac:dyDescent="0.3">
      <c r="A820">
        <v>1</v>
      </c>
      <c r="C820" s="3">
        <f>VLOOKUP(C817,'Input Data'!$B$54:$Z$83,2,FALSE)</f>
        <v>116.59999999999998</v>
      </c>
      <c r="D820" s="2">
        <v>0</v>
      </c>
      <c r="E820" s="2">
        <v>0</v>
      </c>
    </row>
    <row r="821" spans="1:5" x14ac:dyDescent="0.3">
      <c r="A821">
        <v>2</v>
      </c>
      <c r="C821" s="3">
        <f t="shared" ref="C821" si="67">C820</f>
        <v>116.59999999999998</v>
      </c>
      <c r="D821" s="2">
        <v>3</v>
      </c>
      <c r="E821" s="2">
        <v>0</v>
      </c>
    </row>
    <row r="822" spans="1:5" x14ac:dyDescent="0.3">
      <c r="A822">
        <v>3</v>
      </c>
      <c r="C822" s="3">
        <f t="shared" si="65"/>
        <v>116.59999999999998</v>
      </c>
      <c r="D822" s="2">
        <v>6</v>
      </c>
      <c r="E822" s="2">
        <v>0</v>
      </c>
    </row>
    <row r="823" spans="1:5" x14ac:dyDescent="0.3">
      <c r="A823">
        <v>4</v>
      </c>
      <c r="C823" s="3">
        <f t="shared" si="65"/>
        <v>116.59999999999998</v>
      </c>
      <c r="D823" s="2">
        <v>9</v>
      </c>
      <c r="E823" s="2">
        <v>0</v>
      </c>
    </row>
    <row r="824" spans="1:5" x14ac:dyDescent="0.3">
      <c r="A824">
        <v>5</v>
      </c>
      <c r="C824" s="3">
        <f t="shared" si="65"/>
        <v>116.59999999999998</v>
      </c>
      <c r="D824" s="3">
        <f>VLOOKUP(C817,'Input Data'!$B$54:$Z$83,16,FALSE)</f>
        <v>10.589699999999999</v>
      </c>
      <c r="E824" s="3">
        <f>VLOOKUP(C817,'Input Data'!$B$54:$Z$83,17,FALSE)</f>
        <v>0</v>
      </c>
    </row>
    <row r="825" spans="1:5" x14ac:dyDescent="0.3">
      <c r="A825">
        <v>6</v>
      </c>
      <c r="C825" s="3">
        <f t="shared" si="65"/>
        <v>116.59999999999998</v>
      </c>
      <c r="D825" s="2">
        <v>13</v>
      </c>
      <c r="E825" s="2">
        <v>0.08</v>
      </c>
    </row>
    <row r="826" spans="1:5" x14ac:dyDescent="0.3">
      <c r="A826">
        <v>7</v>
      </c>
      <c r="C826" s="3">
        <f t="shared" si="65"/>
        <v>116.59999999999998</v>
      </c>
      <c r="D826" s="2">
        <v>15</v>
      </c>
      <c r="E826" s="2">
        <v>0.2</v>
      </c>
    </row>
    <row r="827" spans="1:5" x14ac:dyDescent="0.3">
      <c r="A827">
        <v>8</v>
      </c>
      <c r="C827" s="3">
        <f t="shared" si="65"/>
        <v>116.59999999999998</v>
      </c>
      <c r="D827" s="2">
        <v>16</v>
      </c>
      <c r="E827" s="2">
        <v>0.4</v>
      </c>
    </row>
    <row r="828" spans="1:5" x14ac:dyDescent="0.3">
      <c r="A828">
        <v>9</v>
      </c>
      <c r="C828" s="3">
        <f t="shared" si="65"/>
        <v>116.59999999999998</v>
      </c>
      <c r="D828" s="3">
        <f>VLOOKUP(C817,'Input Data'!$B$54:$Z$83,24,FALSE)</f>
        <v>17.232329999999997</v>
      </c>
      <c r="E828" s="3">
        <f>VLOOKUP(C817,'Input Data'!$B$54:$Z$83,25,FALSE)</f>
        <v>1</v>
      </c>
    </row>
    <row r="829" spans="1:5" x14ac:dyDescent="0.3">
      <c r="A829">
        <v>10</v>
      </c>
      <c r="C829" s="3">
        <f t="shared" si="65"/>
        <v>116.59999999999998</v>
      </c>
      <c r="D829" s="3">
        <f>VLOOKUP(C817,'Input Data'!$B$54:$Z$83,4,FALSE)</f>
        <v>18.098759999999999</v>
      </c>
      <c r="E829" s="3">
        <f>VLOOKUP(C817,'Input Data'!$B$54:$Z$83,5,FALSE)</f>
        <v>2</v>
      </c>
    </row>
    <row r="830" spans="1:5" x14ac:dyDescent="0.3">
      <c r="A830">
        <v>11</v>
      </c>
      <c r="C830" s="3">
        <f t="shared" si="65"/>
        <v>116.59999999999998</v>
      </c>
      <c r="D830" s="3">
        <f>VLOOKUP(C817,'Input Data'!$B$54:$Z$83,7,FALSE)</f>
        <v>18.399999999999999</v>
      </c>
      <c r="E830" s="3">
        <f>VLOOKUP(C817,'Input Data'!$B$54:$Z$83,8,FALSE)</f>
        <v>3.5</v>
      </c>
    </row>
    <row r="831" spans="1:5" x14ac:dyDescent="0.3">
      <c r="A831">
        <v>12</v>
      </c>
      <c r="C831" s="3">
        <f t="shared" si="65"/>
        <v>116.59999999999998</v>
      </c>
      <c r="D831" s="3">
        <f>VLOOKUP(C817,'Input Data'!$B$54:$Z$83,10,FALSE)</f>
        <v>18.399999999999999</v>
      </c>
      <c r="E831" s="3">
        <f>VLOOKUP(C817,'Input Data'!$B$54:$Z$83,11,FALSE)</f>
        <v>5.6</v>
      </c>
    </row>
    <row r="832" spans="1:5" x14ac:dyDescent="0.3">
      <c r="A832">
        <v>13</v>
      </c>
      <c r="C832" s="3">
        <f t="shared" si="65"/>
        <v>116.59999999999998</v>
      </c>
      <c r="D832" s="3">
        <f>VLOOKUP(C817,'Input Data'!$B$54:$Z$83,20,FALSE)</f>
        <v>18.399999999999999</v>
      </c>
      <c r="E832" s="3">
        <f>VLOOKUP(C817,'Input Data'!$B$54:$Z$83,21,FALSE)</f>
        <v>7.4</v>
      </c>
    </row>
    <row r="833" spans="1:5" x14ac:dyDescent="0.3">
      <c r="A833">
        <v>14</v>
      </c>
      <c r="C833" s="3">
        <f t="shared" si="65"/>
        <v>116.59999999999998</v>
      </c>
      <c r="D833" s="3">
        <f>VLOOKUP(C817,'Input Data'!$B$54:$Z$83,13,FALSE)</f>
        <v>18.399999999999999</v>
      </c>
      <c r="E833" s="3">
        <f>VLOOKUP(C817,'Input Data'!$B$54:$Z$83,14,FALSE)</f>
        <v>9</v>
      </c>
    </row>
    <row r="838" spans="1:5" x14ac:dyDescent="0.3">
      <c r="B838" t="s">
        <v>6</v>
      </c>
      <c r="C838" s="4">
        <f>C817-2</f>
        <v>40</v>
      </c>
    </row>
    <row r="840" spans="1:5" x14ac:dyDescent="0.3">
      <c r="C840" t="s">
        <v>11</v>
      </c>
      <c r="D840" t="s">
        <v>12</v>
      </c>
      <c r="E840" t="s">
        <v>13</v>
      </c>
    </row>
    <row r="841" spans="1:5" x14ac:dyDescent="0.3">
      <c r="A841">
        <v>1</v>
      </c>
      <c r="C841" s="3">
        <f>VLOOKUP(C838,'Input Data'!$B$54:$Z$83,2,FALSE)</f>
        <v>118.19999999999997</v>
      </c>
      <c r="D841" s="2">
        <v>0</v>
      </c>
      <c r="E841" s="2">
        <v>0</v>
      </c>
    </row>
    <row r="842" spans="1:5" x14ac:dyDescent="0.3">
      <c r="A842">
        <v>2</v>
      </c>
      <c r="C842" s="3">
        <f t="shared" ref="C842:C896" si="68">C841</f>
        <v>118.19999999999997</v>
      </c>
      <c r="D842" s="2">
        <v>3</v>
      </c>
      <c r="E842" s="2">
        <v>0</v>
      </c>
    </row>
    <row r="843" spans="1:5" x14ac:dyDescent="0.3">
      <c r="A843">
        <v>3</v>
      </c>
      <c r="C843" s="3">
        <f t="shared" si="68"/>
        <v>118.19999999999997</v>
      </c>
      <c r="D843" s="2">
        <v>6</v>
      </c>
      <c r="E843" s="2">
        <v>0.04</v>
      </c>
    </row>
    <row r="844" spans="1:5" x14ac:dyDescent="0.3">
      <c r="A844">
        <v>4</v>
      </c>
      <c r="C844" s="3">
        <f t="shared" si="68"/>
        <v>118.19999999999997</v>
      </c>
      <c r="D844" s="2">
        <v>9</v>
      </c>
      <c r="E844" s="2">
        <v>0.08</v>
      </c>
    </row>
    <row r="845" spans="1:5" x14ac:dyDescent="0.3">
      <c r="A845">
        <v>5</v>
      </c>
      <c r="C845" s="3">
        <f t="shared" si="68"/>
        <v>118.19999999999997</v>
      </c>
      <c r="D845" s="2">
        <v>11</v>
      </c>
      <c r="E845" s="2">
        <v>0.12</v>
      </c>
    </row>
    <row r="846" spans="1:5" x14ac:dyDescent="0.3">
      <c r="A846">
        <v>6</v>
      </c>
      <c r="C846" s="3">
        <f t="shared" si="68"/>
        <v>118.19999999999997</v>
      </c>
      <c r="D846" s="2">
        <v>13</v>
      </c>
      <c r="E846" s="2">
        <v>0.16</v>
      </c>
    </row>
    <row r="847" spans="1:5" x14ac:dyDescent="0.3">
      <c r="A847">
        <v>7</v>
      </c>
      <c r="C847" s="3">
        <f t="shared" si="68"/>
        <v>118.19999999999997</v>
      </c>
      <c r="D847" s="2">
        <v>15</v>
      </c>
      <c r="E847" s="2">
        <v>0.32</v>
      </c>
    </row>
    <row r="848" spans="1:5" x14ac:dyDescent="0.3">
      <c r="A848">
        <v>8</v>
      </c>
      <c r="C848" s="3">
        <f t="shared" si="68"/>
        <v>118.19999999999997</v>
      </c>
      <c r="D848" s="2">
        <v>16</v>
      </c>
      <c r="E848" s="2">
        <v>0.56000000000000005</v>
      </c>
    </row>
    <row r="849" spans="1:5" x14ac:dyDescent="0.3">
      <c r="A849">
        <v>9</v>
      </c>
      <c r="C849" s="3">
        <f t="shared" si="68"/>
        <v>118.19999999999997</v>
      </c>
      <c r="D849" s="3">
        <f>VLOOKUP(C838,'Input Data'!$B$54:$Z$83,24,FALSE)</f>
        <v>16.943519999999999</v>
      </c>
      <c r="E849" s="3">
        <f>VLOOKUP(C838,'Input Data'!$B$54:$Z$83,25,FALSE)</f>
        <v>1</v>
      </c>
    </row>
    <row r="850" spans="1:5" x14ac:dyDescent="0.3">
      <c r="A850">
        <v>10</v>
      </c>
      <c r="C850" s="3">
        <f t="shared" si="68"/>
        <v>118.19999999999997</v>
      </c>
      <c r="D850" s="3">
        <f>VLOOKUP(C838,'Input Data'!$B$54:$Z$83,4,FALSE)</f>
        <v>17.906219999999998</v>
      </c>
      <c r="E850" s="3">
        <f>VLOOKUP(C838,'Input Data'!$B$54:$Z$83,5,FALSE)</f>
        <v>2</v>
      </c>
    </row>
    <row r="851" spans="1:5" x14ac:dyDescent="0.3">
      <c r="A851">
        <v>11</v>
      </c>
      <c r="C851" s="3">
        <f t="shared" si="68"/>
        <v>118.19999999999997</v>
      </c>
      <c r="D851" s="3">
        <f>VLOOKUP(C838,'Input Data'!$B$54:$Z$83,7,FALSE)</f>
        <v>18.399999999999999</v>
      </c>
      <c r="E851" s="3">
        <f>VLOOKUP(C838,'Input Data'!$B$54:$Z$83,8,FALSE)</f>
        <v>3.5</v>
      </c>
    </row>
    <row r="852" spans="1:5" x14ac:dyDescent="0.3">
      <c r="A852">
        <v>12</v>
      </c>
      <c r="C852" s="3">
        <f t="shared" si="68"/>
        <v>118.19999999999997</v>
      </c>
      <c r="D852" s="3">
        <f>VLOOKUP(C838,'Input Data'!$B$54:$Z$83,10,FALSE)</f>
        <v>18.399999999999999</v>
      </c>
      <c r="E852" s="3">
        <f>VLOOKUP(C838,'Input Data'!$B$54:$Z$83,11,FALSE)</f>
        <v>5.6</v>
      </c>
    </row>
    <row r="853" spans="1:5" x14ac:dyDescent="0.3">
      <c r="A853">
        <v>13</v>
      </c>
      <c r="C853" s="3">
        <f t="shared" si="68"/>
        <v>118.19999999999997</v>
      </c>
      <c r="D853" s="3">
        <f>VLOOKUP(C838,'Input Data'!$B$54:$Z$83,20,FALSE)</f>
        <v>18.399999999999999</v>
      </c>
      <c r="E853" s="3">
        <f>VLOOKUP(C838,'Input Data'!$B$54:$Z$83,21,FALSE)</f>
        <v>7.4</v>
      </c>
    </row>
    <row r="854" spans="1:5" x14ac:dyDescent="0.3">
      <c r="A854">
        <v>14</v>
      </c>
      <c r="C854" s="3">
        <f t="shared" si="68"/>
        <v>118.19999999999997</v>
      </c>
      <c r="D854" s="3">
        <f>VLOOKUP(C838,'Input Data'!$B$54:$Z$83,13,FALSE)</f>
        <v>18.399999999999999</v>
      </c>
      <c r="E854" s="3">
        <f>VLOOKUP(C838,'Input Data'!$B$54:$Z$83,14,FALSE)</f>
        <v>9</v>
      </c>
    </row>
    <row r="859" spans="1:5" x14ac:dyDescent="0.3">
      <c r="B859" t="s">
        <v>6</v>
      </c>
      <c r="C859" s="4">
        <f>C838-2</f>
        <v>38</v>
      </c>
      <c r="D859" t="s">
        <v>31</v>
      </c>
    </row>
    <row r="861" spans="1:5" x14ac:dyDescent="0.3">
      <c r="C861" t="s">
        <v>11</v>
      </c>
      <c r="D861" t="s">
        <v>12</v>
      </c>
      <c r="E861" t="s">
        <v>13</v>
      </c>
    </row>
    <row r="862" spans="1:5" x14ac:dyDescent="0.3">
      <c r="A862">
        <v>1</v>
      </c>
      <c r="C862" s="3">
        <f>VLOOKUP(C859,'Input Data'!$B$54:$Z$83,2,FALSE)</f>
        <v>119.79999999999997</v>
      </c>
      <c r="D862" s="2">
        <v>0</v>
      </c>
      <c r="E862" s="2">
        <v>0</v>
      </c>
    </row>
    <row r="863" spans="1:5" x14ac:dyDescent="0.3">
      <c r="A863">
        <v>2</v>
      </c>
      <c r="C863" s="3">
        <f t="shared" ref="C863" si="69">C862</f>
        <v>119.79999999999997</v>
      </c>
      <c r="D863" s="2">
        <v>3</v>
      </c>
      <c r="E863" s="2">
        <v>0</v>
      </c>
    </row>
    <row r="864" spans="1:5" x14ac:dyDescent="0.3">
      <c r="A864">
        <v>3</v>
      </c>
      <c r="C864" s="3">
        <f t="shared" si="68"/>
        <v>119.79999999999997</v>
      </c>
      <c r="D864" s="2">
        <v>3</v>
      </c>
      <c r="E864" s="2">
        <v>0.1</v>
      </c>
    </row>
    <row r="865" spans="1:5" x14ac:dyDescent="0.3">
      <c r="A865">
        <v>4</v>
      </c>
      <c r="C865" s="3">
        <f t="shared" si="68"/>
        <v>119.79999999999997</v>
      </c>
      <c r="D865" s="2">
        <v>6</v>
      </c>
      <c r="E865" s="2">
        <v>0.16</v>
      </c>
    </row>
    <row r="866" spans="1:5" x14ac:dyDescent="0.3">
      <c r="A866">
        <v>5</v>
      </c>
      <c r="C866" s="3">
        <f t="shared" si="68"/>
        <v>119.79999999999997</v>
      </c>
      <c r="D866" s="2">
        <v>9</v>
      </c>
      <c r="E866" s="2">
        <v>0.2</v>
      </c>
    </row>
    <row r="867" spans="1:5" x14ac:dyDescent="0.3">
      <c r="A867">
        <v>6</v>
      </c>
      <c r="C867" s="3">
        <f t="shared" si="68"/>
        <v>119.79999999999997</v>
      </c>
      <c r="D867" s="2">
        <v>11.5</v>
      </c>
      <c r="E867" s="2">
        <v>0.3</v>
      </c>
    </row>
    <row r="868" spans="1:5" x14ac:dyDescent="0.3">
      <c r="A868">
        <v>7</v>
      </c>
      <c r="C868" s="3">
        <f t="shared" si="68"/>
        <v>119.79999999999997</v>
      </c>
      <c r="D868" s="2">
        <v>14</v>
      </c>
      <c r="E868" s="2">
        <v>0.4</v>
      </c>
    </row>
    <row r="869" spans="1:5" x14ac:dyDescent="0.3">
      <c r="A869">
        <v>8</v>
      </c>
      <c r="C869" s="3">
        <f t="shared" si="68"/>
        <v>119.79999999999997</v>
      </c>
      <c r="D869" s="2">
        <v>15.5</v>
      </c>
      <c r="E869" s="2">
        <v>0.64</v>
      </c>
    </row>
    <row r="870" spans="1:5" x14ac:dyDescent="0.3">
      <c r="A870">
        <v>9</v>
      </c>
      <c r="C870" s="3">
        <f t="shared" si="68"/>
        <v>119.79999999999997</v>
      </c>
      <c r="D870" s="3">
        <f>VLOOKUP(C859,'Input Data'!$B$54:$Z$83,24,FALSE)</f>
        <v>16.558439999999997</v>
      </c>
      <c r="E870" s="3">
        <f>VLOOKUP(C859,'Input Data'!$B$54:$Z$83,25,FALSE)</f>
        <v>1</v>
      </c>
    </row>
    <row r="871" spans="1:5" x14ac:dyDescent="0.3">
      <c r="A871">
        <v>10</v>
      </c>
      <c r="C871" s="3">
        <f t="shared" si="68"/>
        <v>119.79999999999997</v>
      </c>
      <c r="D871" s="3">
        <f>VLOOKUP(C859,'Input Data'!$B$54:$Z$83,4,FALSE)</f>
        <v>17.71368</v>
      </c>
      <c r="E871" s="3">
        <f>VLOOKUP(C859,'Input Data'!$B$54:$Z$83,5,FALSE)</f>
        <v>2</v>
      </c>
    </row>
    <row r="872" spans="1:5" x14ac:dyDescent="0.3">
      <c r="A872">
        <v>11</v>
      </c>
      <c r="C872" s="3">
        <f t="shared" si="68"/>
        <v>119.79999999999997</v>
      </c>
      <c r="D872" s="3">
        <f>VLOOKUP(C859,'Input Data'!$B$54:$Z$83,7,FALSE)</f>
        <v>18.399999999999999</v>
      </c>
      <c r="E872" s="3">
        <f>VLOOKUP(C859,'Input Data'!$B$54:$Z$83,8,FALSE)</f>
        <v>3.5</v>
      </c>
    </row>
    <row r="873" spans="1:5" x14ac:dyDescent="0.3">
      <c r="A873">
        <v>12</v>
      </c>
      <c r="C873" s="3">
        <f t="shared" si="68"/>
        <v>119.79999999999997</v>
      </c>
      <c r="D873" s="3">
        <f>VLOOKUP(C859,'Input Data'!$B$54:$Z$83,10,FALSE)</f>
        <v>18.399999999999999</v>
      </c>
      <c r="E873" s="3">
        <f>VLOOKUP(C859,'Input Data'!$B$54:$Z$83,11,FALSE)</f>
        <v>5.6</v>
      </c>
    </row>
    <row r="874" spans="1:5" x14ac:dyDescent="0.3">
      <c r="A874">
        <v>13</v>
      </c>
      <c r="C874" s="3">
        <f t="shared" si="68"/>
        <v>119.79999999999997</v>
      </c>
      <c r="D874" s="3">
        <f>VLOOKUP(C859,'Input Data'!$B$54:$Z$83,20,FALSE)</f>
        <v>18.399999999999999</v>
      </c>
      <c r="E874" s="3">
        <f>VLOOKUP(C859,'Input Data'!$B$54:$Z$83,21,FALSE)</f>
        <v>7.4</v>
      </c>
    </row>
    <row r="875" spans="1:5" x14ac:dyDescent="0.3">
      <c r="A875">
        <v>14</v>
      </c>
      <c r="C875" s="3">
        <f t="shared" si="68"/>
        <v>119.79999999999997</v>
      </c>
      <c r="D875" s="3">
        <f>VLOOKUP(C859,'Input Data'!$B$54:$Z$83,13,FALSE)</f>
        <v>18.399999999999999</v>
      </c>
      <c r="E875" s="3">
        <f>VLOOKUP(C859,'Input Data'!$B$54:$Z$83,14,FALSE)</f>
        <v>9</v>
      </c>
    </row>
    <row r="880" spans="1:5" x14ac:dyDescent="0.3">
      <c r="B880" t="s">
        <v>6</v>
      </c>
      <c r="C880" s="4">
        <f>C859-2</f>
        <v>36</v>
      </c>
    </row>
    <row r="882" spans="1:5" x14ac:dyDescent="0.3">
      <c r="C882" t="s">
        <v>11</v>
      </c>
      <c r="D882" t="s">
        <v>12</v>
      </c>
      <c r="E882" t="s">
        <v>13</v>
      </c>
    </row>
    <row r="883" spans="1:5" x14ac:dyDescent="0.3">
      <c r="A883">
        <v>1</v>
      </c>
      <c r="C883" s="3">
        <f>VLOOKUP(C880,'Input Data'!$B$54:$Z$83,2,FALSE)</f>
        <v>121.39999999999996</v>
      </c>
      <c r="D883" s="2">
        <v>0</v>
      </c>
      <c r="E883" s="2">
        <v>0</v>
      </c>
    </row>
    <row r="884" spans="1:5" x14ac:dyDescent="0.3">
      <c r="A884">
        <v>2</v>
      </c>
      <c r="C884" s="3">
        <f t="shared" ref="C884" si="70">C883</f>
        <v>121.39999999999996</v>
      </c>
      <c r="D884" s="2">
        <v>3</v>
      </c>
      <c r="E884" s="2">
        <v>0</v>
      </c>
    </row>
    <row r="885" spans="1:5" x14ac:dyDescent="0.3">
      <c r="A885">
        <v>3</v>
      </c>
      <c r="C885" s="3">
        <f t="shared" si="68"/>
        <v>121.39999999999996</v>
      </c>
      <c r="D885" s="2">
        <v>3</v>
      </c>
      <c r="E885" s="2">
        <v>0.24</v>
      </c>
    </row>
    <row r="886" spans="1:5" x14ac:dyDescent="0.3">
      <c r="A886">
        <v>4</v>
      </c>
      <c r="C886" s="3">
        <f t="shared" si="68"/>
        <v>121.39999999999996</v>
      </c>
      <c r="D886" s="2">
        <v>6</v>
      </c>
      <c r="E886" s="2">
        <v>0.24</v>
      </c>
    </row>
    <row r="887" spans="1:5" x14ac:dyDescent="0.3">
      <c r="A887">
        <v>5</v>
      </c>
      <c r="C887" s="3">
        <f t="shared" si="68"/>
        <v>121.39999999999996</v>
      </c>
      <c r="D887" s="2">
        <v>9</v>
      </c>
      <c r="E887" s="2">
        <v>0.32</v>
      </c>
    </row>
    <row r="888" spans="1:5" x14ac:dyDescent="0.3">
      <c r="A888">
        <v>6</v>
      </c>
      <c r="C888" s="3">
        <f t="shared" si="68"/>
        <v>121.39999999999996</v>
      </c>
      <c r="D888" s="2">
        <v>12</v>
      </c>
      <c r="E888" s="2">
        <v>0.48</v>
      </c>
    </row>
    <row r="889" spans="1:5" x14ac:dyDescent="0.3">
      <c r="A889">
        <v>7</v>
      </c>
      <c r="C889" s="3">
        <f t="shared" si="68"/>
        <v>121.39999999999996</v>
      </c>
      <c r="D889" s="2">
        <v>14</v>
      </c>
      <c r="E889" s="2">
        <v>0.56000000000000005</v>
      </c>
    </row>
    <row r="890" spans="1:5" x14ac:dyDescent="0.3">
      <c r="A890">
        <v>8</v>
      </c>
      <c r="C890" s="3">
        <f t="shared" si="68"/>
        <v>121.39999999999996</v>
      </c>
      <c r="D890" s="3">
        <f>VLOOKUP(C880,'Input Data'!$B$54:$Z$83,24,FALSE)</f>
        <v>15.98082</v>
      </c>
      <c r="E890" s="3">
        <f>VLOOKUP(C880,'Input Data'!$B$54:$Z$83,25,FALSE)</f>
        <v>1</v>
      </c>
    </row>
    <row r="891" spans="1:5" x14ac:dyDescent="0.3">
      <c r="A891">
        <v>9</v>
      </c>
      <c r="C891" s="3">
        <f t="shared" si="68"/>
        <v>121.39999999999996</v>
      </c>
      <c r="D891" s="2">
        <v>16.7</v>
      </c>
      <c r="E891" s="2">
        <v>1.45</v>
      </c>
    </row>
    <row r="892" spans="1:5" x14ac:dyDescent="0.3">
      <c r="A892">
        <v>10</v>
      </c>
      <c r="C892" s="3">
        <f t="shared" si="68"/>
        <v>121.39999999999996</v>
      </c>
      <c r="D892" s="3">
        <f>VLOOKUP(C880,'Input Data'!$B$54:$Z$83,4,FALSE)</f>
        <v>17.328599999999998</v>
      </c>
      <c r="E892" s="3">
        <f>VLOOKUP(C880,'Input Data'!$B$54:$Z$83,5,FALSE)</f>
        <v>2</v>
      </c>
    </row>
    <row r="893" spans="1:5" x14ac:dyDescent="0.3">
      <c r="A893">
        <v>11</v>
      </c>
      <c r="C893" s="3">
        <f t="shared" si="68"/>
        <v>121.39999999999996</v>
      </c>
      <c r="D893" s="3">
        <f>VLOOKUP(C880,'Input Data'!$B$54:$Z$83,7,FALSE)</f>
        <v>18.399999999999999</v>
      </c>
      <c r="E893" s="3">
        <f>VLOOKUP(C880,'Input Data'!$B$54:$Z$83,8,FALSE)</f>
        <v>3.5</v>
      </c>
    </row>
    <row r="894" spans="1:5" x14ac:dyDescent="0.3">
      <c r="A894">
        <v>12</v>
      </c>
      <c r="C894" s="3">
        <f t="shared" si="68"/>
        <v>121.39999999999996</v>
      </c>
      <c r="D894" s="3">
        <f>VLOOKUP(C880,'Input Data'!$B$54:$Z$83,10,FALSE)</f>
        <v>18.399999999999999</v>
      </c>
      <c r="E894" s="3">
        <f>VLOOKUP(C880,'Input Data'!$B$54:$Z$83,11,FALSE)</f>
        <v>5.6</v>
      </c>
    </row>
    <row r="895" spans="1:5" x14ac:dyDescent="0.3">
      <c r="A895">
        <v>13</v>
      </c>
      <c r="C895" s="3">
        <f t="shared" si="68"/>
        <v>121.39999999999996</v>
      </c>
      <c r="D895" s="3">
        <f>VLOOKUP(C880,'Input Data'!$B$54:$Z$83,20,FALSE)</f>
        <v>18.399999999999999</v>
      </c>
      <c r="E895" s="3">
        <f>VLOOKUP(C880,'Input Data'!$B$54:$Z$83,21,FALSE)</f>
        <v>7.4</v>
      </c>
    </row>
    <row r="896" spans="1:5" x14ac:dyDescent="0.3">
      <c r="A896">
        <v>14</v>
      </c>
      <c r="C896" s="3">
        <f t="shared" si="68"/>
        <v>121.39999999999996</v>
      </c>
      <c r="D896" s="3">
        <f>VLOOKUP(C880,'Input Data'!$B$54:$Z$83,13,FALSE)</f>
        <v>18.399999999999999</v>
      </c>
      <c r="E896" s="3">
        <f>VLOOKUP(C880,'Input Data'!$B$54:$Z$83,14,FALSE)</f>
        <v>9</v>
      </c>
    </row>
    <row r="901" spans="1:5" x14ac:dyDescent="0.3">
      <c r="B901" t="s">
        <v>6</v>
      </c>
      <c r="C901" s="4">
        <f>C880-2</f>
        <v>34</v>
      </c>
    </row>
    <row r="903" spans="1:5" x14ac:dyDescent="0.3">
      <c r="C903" t="s">
        <v>11</v>
      </c>
      <c r="D903" t="s">
        <v>12</v>
      </c>
      <c r="E903" t="s">
        <v>13</v>
      </c>
    </row>
    <row r="904" spans="1:5" x14ac:dyDescent="0.3">
      <c r="A904">
        <v>1</v>
      </c>
      <c r="C904" s="3">
        <f>VLOOKUP(C901,'Input Data'!$B$54:$Z$83,2,FALSE)</f>
        <v>122.99999999999996</v>
      </c>
      <c r="D904" s="2">
        <v>0</v>
      </c>
      <c r="E904" s="2">
        <v>0</v>
      </c>
    </row>
    <row r="905" spans="1:5" x14ac:dyDescent="0.3">
      <c r="A905">
        <v>2</v>
      </c>
      <c r="C905" s="3">
        <f t="shared" ref="C905:C959" si="71">C904</f>
        <v>122.99999999999996</v>
      </c>
      <c r="D905" s="2">
        <v>3</v>
      </c>
      <c r="E905" s="2">
        <v>0</v>
      </c>
    </row>
    <row r="906" spans="1:5" x14ac:dyDescent="0.3">
      <c r="A906">
        <v>3</v>
      </c>
      <c r="C906" s="3">
        <f t="shared" si="71"/>
        <v>122.99999999999996</v>
      </c>
      <c r="D906" s="2">
        <v>3</v>
      </c>
      <c r="E906" s="2">
        <v>0.32</v>
      </c>
    </row>
    <row r="907" spans="1:5" x14ac:dyDescent="0.3">
      <c r="A907">
        <v>4</v>
      </c>
      <c r="C907" s="3">
        <f t="shared" si="71"/>
        <v>122.99999999999996</v>
      </c>
      <c r="D907" s="2">
        <v>6</v>
      </c>
      <c r="E907" s="2">
        <v>0.32</v>
      </c>
    </row>
    <row r="908" spans="1:5" x14ac:dyDescent="0.3">
      <c r="A908">
        <v>5</v>
      </c>
      <c r="C908" s="3">
        <f t="shared" si="71"/>
        <v>122.99999999999996</v>
      </c>
      <c r="D908" s="2">
        <v>9</v>
      </c>
      <c r="E908" s="2">
        <v>0.48</v>
      </c>
    </row>
    <row r="909" spans="1:5" x14ac:dyDescent="0.3">
      <c r="A909">
        <v>6</v>
      </c>
      <c r="C909" s="3">
        <f t="shared" si="71"/>
        <v>122.99999999999996</v>
      </c>
      <c r="D909" s="2">
        <v>12</v>
      </c>
      <c r="E909" s="2">
        <v>0.64</v>
      </c>
    </row>
    <row r="910" spans="1:5" x14ac:dyDescent="0.3">
      <c r="A910">
        <v>7</v>
      </c>
      <c r="C910" s="3">
        <f t="shared" si="71"/>
        <v>122.99999999999996</v>
      </c>
      <c r="D910" s="2">
        <v>14</v>
      </c>
      <c r="E910" s="2">
        <v>0.8</v>
      </c>
    </row>
    <row r="911" spans="1:5" x14ac:dyDescent="0.3">
      <c r="A911">
        <v>8</v>
      </c>
      <c r="C911" s="3">
        <f t="shared" si="71"/>
        <v>122.99999999999996</v>
      </c>
      <c r="D911" s="3">
        <f>VLOOKUP(C901,'Input Data'!$B$54:$Z$83,24,FALSE)</f>
        <v>15.01812</v>
      </c>
      <c r="E911" s="3">
        <f>VLOOKUP(C901,'Input Data'!$B$54:$Z$83,25,FALSE)</f>
        <v>1</v>
      </c>
    </row>
    <row r="912" spans="1:5" x14ac:dyDescent="0.3">
      <c r="A912">
        <v>9</v>
      </c>
      <c r="C912" s="3">
        <f t="shared" si="71"/>
        <v>122.99999999999996</v>
      </c>
      <c r="D912" s="2">
        <v>16</v>
      </c>
      <c r="E912" s="2">
        <v>1.28</v>
      </c>
    </row>
    <row r="913" spans="1:5" x14ac:dyDescent="0.3">
      <c r="A913">
        <v>10</v>
      </c>
      <c r="C913" s="3">
        <f t="shared" si="71"/>
        <v>122.99999999999996</v>
      </c>
      <c r="D913" s="3">
        <f>VLOOKUP(C901,'Input Data'!$B$54:$Z$83,4,FALSE)</f>
        <v>17.03979</v>
      </c>
      <c r="E913" s="3">
        <f>VLOOKUP(C901,'Input Data'!$B$54:$Z$83,5,FALSE)</f>
        <v>2</v>
      </c>
    </row>
    <row r="914" spans="1:5" x14ac:dyDescent="0.3">
      <c r="A914">
        <v>11</v>
      </c>
      <c r="C914" s="3">
        <f t="shared" si="71"/>
        <v>122.99999999999996</v>
      </c>
      <c r="D914" s="3">
        <f>VLOOKUP(C901,'Input Data'!$B$54:$Z$83,7,FALSE)</f>
        <v>18.098759999999999</v>
      </c>
      <c r="E914" s="3">
        <f>VLOOKUP(C901,'Input Data'!$B$54:$Z$83,8,FALSE)</f>
        <v>3.5</v>
      </c>
    </row>
    <row r="915" spans="1:5" x14ac:dyDescent="0.3">
      <c r="A915">
        <v>12</v>
      </c>
      <c r="C915" s="3">
        <f t="shared" si="71"/>
        <v>122.99999999999996</v>
      </c>
      <c r="D915" s="3">
        <f>VLOOKUP(C901,'Input Data'!$B$54:$Z$83,10,FALSE)</f>
        <v>18.399999999999999</v>
      </c>
      <c r="E915" s="3">
        <f>VLOOKUP(C901,'Input Data'!$B$54:$Z$83,11,FALSE)</f>
        <v>5.6</v>
      </c>
    </row>
    <row r="916" spans="1:5" x14ac:dyDescent="0.3">
      <c r="A916">
        <v>13</v>
      </c>
      <c r="C916" s="3">
        <f t="shared" si="71"/>
        <v>122.99999999999996</v>
      </c>
      <c r="D916" s="3">
        <f>VLOOKUP(C901,'Input Data'!$B$54:$Z$83,20,FALSE)</f>
        <v>18.399999999999999</v>
      </c>
      <c r="E916" s="3">
        <f>VLOOKUP(C901,'Input Data'!$B$54:$Z$83,21,FALSE)</f>
        <v>7.4</v>
      </c>
    </row>
    <row r="917" spans="1:5" x14ac:dyDescent="0.3">
      <c r="A917">
        <v>14</v>
      </c>
      <c r="C917" s="3">
        <f t="shared" si="71"/>
        <v>122.99999999999996</v>
      </c>
      <c r="D917" s="3">
        <f>VLOOKUP(C901,'Input Data'!$B$54:$Z$83,13,FALSE)</f>
        <v>18.399999999999999</v>
      </c>
      <c r="E917" s="3">
        <f>VLOOKUP(C901,'Input Data'!$B$54:$Z$83,14,FALSE)</f>
        <v>9</v>
      </c>
    </row>
    <row r="922" spans="1:5" x14ac:dyDescent="0.3">
      <c r="B922" t="s">
        <v>6</v>
      </c>
      <c r="C922" s="4">
        <f>C901-2</f>
        <v>32</v>
      </c>
    </row>
    <row r="924" spans="1:5" x14ac:dyDescent="0.3">
      <c r="C924" t="s">
        <v>11</v>
      </c>
      <c r="D924" t="s">
        <v>12</v>
      </c>
      <c r="E924" t="s">
        <v>13</v>
      </c>
    </row>
    <row r="925" spans="1:5" x14ac:dyDescent="0.3">
      <c r="A925">
        <v>1</v>
      </c>
      <c r="C925" s="3">
        <f>VLOOKUP(C922,'Input Data'!$B$54:$Z$83,2,FALSE)</f>
        <v>124.39999999999995</v>
      </c>
      <c r="D925" s="2">
        <v>0</v>
      </c>
      <c r="E925" s="2">
        <v>0</v>
      </c>
    </row>
    <row r="926" spans="1:5" x14ac:dyDescent="0.3">
      <c r="A926">
        <v>2</v>
      </c>
      <c r="C926" s="3">
        <f t="shared" ref="C926" si="72">C925</f>
        <v>124.39999999999995</v>
      </c>
      <c r="D926" s="2">
        <v>3</v>
      </c>
      <c r="E926" s="2">
        <v>0</v>
      </c>
    </row>
    <row r="927" spans="1:5" x14ac:dyDescent="0.3">
      <c r="A927">
        <v>3</v>
      </c>
      <c r="C927" s="3">
        <f t="shared" si="71"/>
        <v>124.39999999999995</v>
      </c>
      <c r="D927" s="2">
        <v>3</v>
      </c>
      <c r="E927" s="2">
        <v>0.44</v>
      </c>
    </row>
    <row r="928" spans="1:5" x14ac:dyDescent="0.3">
      <c r="A928">
        <v>4</v>
      </c>
      <c r="C928" s="3">
        <f t="shared" si="71"/>
        <v>124.39999999999995</v>
      </c>
      <c r="D928" s="2">
        <v>6</v>
      </c>
      <c r="E928" s="2">
        <v>0.48</v>
      </c>
    </row>
    <row r="929" spans="1:5" x14ac:dyDescent="0.3">
      <c r="A929">
        <v>5</v>
      </c>
      <c r="C929" s="3">
        <f t="shared" si="71"/>
        <v>124.39999999999995</v>
      </c>
      <c r="D929" s="2">
        <v>9</v>
      </c>
      <c r="E929" s="2">
        <v>0.64</v>
      </c>
    </row>
    <row r="930" spans="1:5" x14ac:dyDescent="0.3">
      <c r="A930">
        <v>6</v>
      </c>
      <c r="C930" s="3">
        <f t="shared" si="71"/>
        <v>124.39999999999995</v>
      </c>
      <c r="D930" s="2">
        <v>12</v>
      </c>
      <c r="E930" s="2">
        <v>0.8</v>
      </c>
    </row>
    <row r="931" spans="1:5" x14ac:dyDescent="0.3">
      <c r="A931">
        <v>7</v>
      </c>
      <c r="C931" s="3">
        <f t="shared" si="71"/>
        <v>124.39999999999995</v>
      </c>
      <c r="D931" s="3">
        <f>VLOOKUP(C922,'Input Data'!$B$54:$Z$83,24,FALSE)</f>
        <v>13.477799999999998</v>
      </c>
      <c r="E931" s="3">
        <f>VLOOKUP(C922,'Input Data'!$B$54:$Z$83,25,FALSE)</f>
        <v>1</v>
      </c>
    </row>
    <row r="932" spans="1:5" x14ac:dyDescent="0.3">
      <c r="A932">
        <v>8</v>
      </c>
      <c r="C932" s="3">
        <f t="shared" si="71"/>
        <v>124.39999999999995</v>
      </c>
      <c r="D932" s="2">
        <v>14.5</v>
      </c>
      <c r="E932" s="2">
        <v>1.1200000000000001</v>
      </c>
    </row>
    <row r="933" spans="1:5" x14ac:dyDescent="0.3">
      <c r="A933">
        <v>9</v>
      </c>
      <c r="C933" s="3">
        <f t="shared" si="71"/>
        <v>124.39999999999995</v>
      </c>
      <c r="D933" s="2">
        <v>15.5</v>
      </c>
      <c r="E933" s="2">
        <v>1.37</v>
      </c>
    </row>
    <row r="934" spans="1:5" x14ac:dyDescent="0.3">
      <c r="A934">
        <v>10</v>
      </c>
      <c r="C934" s="3">
        <f t="shared" si="71"/>
        <v>124.39999999999995</v>
      </c>
      <c r="D934" s="3">
        <f>VLOOKUP(C922,'Input Data'!$B$54:$Z$83,4,FALSE)</f>
        <v>16.654709999999998</v>
      </c>
      <c r="E934" s="3">
        <f>VLOOKUP(C922,'Input Data'!$B$54:$Z$83,5,FALSE)</f>
        <v>2</v>
      </c>
    </row>
    <row r="935" spans="1:5" x14ac:dyDescent="0.3">
      <c r="A935">
        <v>11</v>
      </c>
      <c r="C935" s="3">
        <f t="shared" si="71"/>
        <v>124.39999999999995</v>
      </c>
      <c r="D935" s="3">
        <f>VLOOKUP(C922,'Input Data'!$B$54:$Z$83,7,FALSE)</f>
        <v>17.906219999999998</v>
      </c>
      <c r="E935" s="3">
        <f>VLOOKUP(C922,'Input Data'!$B$54:$Z$83,8,FALSE)</f>
        <v>3.5</v>
      </c>
    </row>
    <row r="936" spans="1:5" x14ac:dyDescent="0.3">
      <c r="A936">
        <v>12</v>
      </c>
      <c r="C936" s="3">
        <f t="shared" si="71"/>
        <v>124.39999999999995</v>
      </c>
      <c r="D936" s="3">
        <f>VLOOKUP(C922,'Input Data'!$B$54:$Z$83,10,FALSE)</f>
        <v>18.399999999999999</v>
      </c>
      <c r="E936" s="3">
        <f>VLOOKUP(C922,'Input Data'!$B$54:$Z$83,11,FALSE)</f>
        <v>5.6</v>
      </c>
    </row>
    <row r="937" spans="1:5" x14ac:dyDescent="0.3">
      <c r="A937">
        <v>13</v>
      </c>
      <c r="C937" s="3">
        <f t="shared" si="71"/>
        <v>124.39999999999995</v>
      </c>
      <c r="D937" s="3">
        <f>VLOOKUP(C922,'Input Data'!$B$54:$Z$83,20,FALSE)</f>
        <v>18.399999999999999</v>
      </c>
      <c r="E937" s="3">
        <f>VLOOKUP(C922,'Input Data'!$B$54:$Z$83,21,FALSE)</f>
        <v>7.4</v>
      </c>
    </row>
    <row r="938" spans="1:5" x14ac:dyDescent="0.3">
      <c r="A938">
        <v>14</v>
      </c>
      <c r="C938" s="3">
        <f t="shared" si="71"/>
        <v>124.39999999999995</v>
      </c>
      <c r="D938" s="3">
        <f>VLOOKUP(C922,'Input Data'!$B$54:$Z$83,13,FALSE)</f>
        <v>18.399999999999999</v>
      </c>
      <c r="E938" s="3">
        <f>VLOOKUP(C922,'Input Data'!$B$54:$Z$83,14,FALSE)</f>
        <v>9</v>
      </c>
    </row>
    <row r="943" spans="1:5" x14ac:dyDescent="0.3">
      <c r="B943" t="s">
        <v>6</v>
      </c>
      <c r="C943" s="4">
        <f>C922-2</f>
        <v>30</v>
      </c>
    </row>
    <row r="945" spans="1:5" x14ac:dyDescent="0.3">
      <c r="C945" t="s">
        <v>11</v>
      </c>
      <c r="D945" t="s">
        <v>12</v>
      </c>
      <c r="E945" t="s">
        <v>13</v>
      </c>
    </row>
    <row r="946" spans="1:5" x14ac:dyDescent="0.3">
      <c r="A946">
        <v>1</v>
      </c>
      <c r="C946" s="3">
        <f>VLOOKUP(C943,'Input Data'!$B$54:$Z$83,2,FALSE)</f>
        <v>125.59999999999994</v>
      </c>
      <c r="D946" s="2">
        <v>0</v>
      </c>
      <c r="E946" s="2">
        <v>0</v>
      </c>
    </row>
    <row r="947" spans="1:5" x14ac:dyDescent="0.3">
      <c r="A947">
        <v>2</v>
      </c>
      <c r="C947" s="3">
        <f t="shared" ref="C947" si="73">C946</f>
        <v>125.59999999999994</v>
      </c>
      <c r="D947" s="2">
        <v>3</v>
      </c>
      <c r="E947" s="2">
        <v>0</v>
      </c>
    </row>
    <row r="948" spans="1:5" x14ac:dyDescent="0.3">
      <c r="A948">
        <v>3</v>
      </c>
      <c r="C948" s="3">
        <f t="shared" si="71"/>
        <v>125.59999999999994</v>
      </c>
      <c r="D948" s="2">
        <v>3</v>
      </c>
      <c r="E948" s="2">
        <v>0.6</v>
      </c>
    </row>
    <row r="949" spans="1:5" x14ac:dyDescent="0.3">
      <c r="A949">
        <v>4</v>
      </c>
      <c r="C949" s="3">
        <f t="shared" si="71"/>
        <v>125.59999999999994</v>
      </c>
      <c r="D949" s="2">
        <v>6</v>
      </c>
      <c r="E949" s="2">
        <v>0.64</v>
      </c>
    </row>
    <row r="950" spans="1:5" x14ac:dyDescent="0.3">
      <c r="A950">
        <v>5</v>
      </c>
      <c r="C950" s="3">
        <f t="shared" si="71"/>
        <v>125.59999999999994</v>
      </c>
      <c r="D950" s="2">
        <v>9</v>
      </c>
      <c r="E950" s="2">
        <v>0.76</v>
      </c>
    </row>
    <row r="951" spans="1:5" x14ac:dyDescent="0.3">
      <c r="A951">
        <v>6</v>
      </c>
      <c r="C951" s="3">
        <f t="shared" si="71"/>
        <v>125.59999999999994</v>
      </c>
      <c r="D951" s="3">
        <f>VLOOKUP(C943,'Input Data'!$B$54:$Z$83,24,FALSE)</f>
        <v>11.5524</v>
      </c>
      <c r="E951" s="3">
        <f>VLOOKUP(C943,'Input Data'!$B$54:$Z$83,25,FALSE)</f>
        <v>1</v>
      </c>
    </row>
    <row r="952" spans="1:5" x14ac:dyDescent="0.3">
      <c r="A952">
        <v>7</v>
      </c>
      <c r="C952" s="3">
        <f t="shared" si="71"/>
        <v>125.59999999999994</v>
      </c>
      <c r="D952" s="2">
        <v>14</v>
      </c>
      <c r="E952" s="2">
        <v>1.28</v>
      </c>
    </row>
    <row r="953" spans="1:5" x14ac:dyDescent="0.3">
      <c r="A953">
        <v>8</v>
      </c>
      <c r="C953" s="3">
        <f t="shared" si="71"/>
        <v>125.59999999999994</v>
      </c>
      <c r="D953" s="2">
        <v>15</v>
      </c>
      <c r="E953" s="2">
        <v>1.52</v>
      </c>
    </row>
    <row r="954" spans="1:5" x14ac:dyDescent="0.3">
      <c r="A954">
        <v>9</v>
      </c>
      <c r="C954" s="3">
        <f t="shared" si="71"/>
        <v>125.59999999999994</v>
      </c>
      <c r="D954" s="3">
        <f>VLOOKUP(C943,'Input Data'!$B$54:$Z$83,4,FALSE)</f>
        <v>16.269629999999999</v>
      </c>
      <c r="E954" s="3">
        <f>VLOOKUP(C943,'Input Data'!$B$54:$Z$83,5,FALSE)</f>
        <v>2</v>
      </c>
    </row>
    <row r="955" spans="1:5" x14ac:dyDescent="0.3">
      <c r="A955">
        <v>10</v>
      </c>
      <c r="C955" s="3">
        <f t="shared" si="71"/>
        <v>125.59999999999994</v>
      </c>
      <c r="D955" s="3">
        <f>VLOOKUP(C943,'Input Data'!$B$54:$Z$83,7,FALSE)</f>
        <v>17.675172</v>
      </c>
      <c r="E955" s="3">
        <f>VLOOKUP(C943,'Input Data'!$B$54:$Z$83,8,FALSE)</f>
        <v>3.5</v>
      </c>
    </row>
    <row r="956" spans="1:5" x14ac:dyDescent="0.3">
      <c r="A956">
        <v>11</v>
      </c>
      <c r="C956" s="3">
        <f t="shared" si="71"/>
        <v>125.59999999999994</v>
      </c>
      <c r="D956" s="3">
        <f>VLOOKUP(C943,'Input Data'!$B$54:$Z$83,10,FALSE)</f>
        <v>18.399999999999999</v>
      </c>
      <c r="E956" s="3">
        <f>VLOOKUP(C943,'Input Data'!$B$54:$Z$83,11,FALSE)</f>
        <v>5.6</v>
      </c>
    </row>
    <row r="957" spans="1:5" x14ac:dyDescent="0.3">
      <c r="A957">
        <v>12</v>
      </c>
      <c r="C957" s="3">
        <f t="shared" si="71"/>
        <v>125.59999999999994</v>
      </c>
      <c r="D957" s="3">
        <f>VLOOKUP(C943,'Input Data'!$B$54:$Z$83,20,FALSE)</f>
        <v>18.399999999999999</v>
      </c>
      <c r="E957" s="3">
        <f>VLOOKUP(C943,'Input Data'!$B$54:$Z$83,21,FALSE)</f>
        <v>7.4</v>
      </c>
    </row>
    <row r="958" spans="1:5" x14ac:dyDescent="0.3">
      <c r="A958">
        <v>13</v>
      </c>
      <c r="C958" s="3">
        <f t="shared" si="71"/>
        <v>125.59999999999994</v>
      </c>
      <c r="D958" s="3">
        <f>VLOOKUP(C943,'Input Data'!$B$54:$Z$83,13,FALSE)</f>
        <v>18.399999999999999</v>
      </c>
      <c r="E958" s="3">
        <f>VLOOKUP(C943,'Input Data'!$B$54:$Z$83,14,FALSE)</f>
        <v>9</v>
      </c>
    </row>
    <row r="959" spans="1:5" x14ac:dyDescent="0.3">
      <c r="A959">
        <v>14</v>
      </c>
      <c r="C959" s="3">
        <f t="shared" si="71"/>
        <v>125.59999999999994</v>
      </c>
    </row>
    <row r="964" spans="1:5" x14ac:dyDescent="0.3">
      <c r="B964" t="s">
        <v>6</v>
      </c>
      <c r="C964" s="4">
        <f>C943-2</f>
        <v>28</v>
      </c>
    </row>
    <row r="966" spans="1:5" x14ac:dyDescent="0.3">
      <c r="C966" t="s">
        <v>11</v>
      </c>
      <c r="D966" t="s">
        <v>12</v>
      </c>
      <c r="E966" t="s">
        <v>13</v>
      </c>
    </row>
    <row r="967" spans="1:5" x14ac:dyDescent="0.3">
      <c r="A967">
        <v>1</v>
      </c>
      <c r="C967" s="3">
        <f>VLOOKUP(C964,'Input Data'!$B$54:$Z$83,2,FALSE)</f>
        <v>126.79999999999993</v>
      </c>
      <c r="D967" s="2">
        <v>0</v>
      </c>
      <c r="E967" s="2">
        <v>0</v>
      </c>
    </row>
    <row r="968" spans="1:5" x14ac:dyDescent="0.3">
      <c r="A968">
        <v>2</v>
      </c>
      <c r="C968" s="3">
        <f t="shared" ref="C968:C1022" si="74">C967</f>
        <v>126.79999999999993</v>
      </c>
      <c r="D968" s="2">
        <v>3</v>
      </c>
      <c r="E968" s="2">
        <v>0</v>
      </c>
    </row>
    <row r="969" spans="1:5" x14ac:dyDescent="0.3">
      <c r="A969">
        <v>3</v>
      </c>
      <c r="C969" s="3">
        <f t="shared" si="74"/>
        <v>126.79999999999993</v>
      </c>
      <c r="D969" s="2">
        <v>3</v>
      </c>
      <c r="E969" s="2">
        <v>0.84</v>
      </c>
    </row>
    <row r="970" spans="1:5" x14ac:dyDescent="0.3">
      <c r="A970">
        <v>4</v>
      </c>
      <c r="C970" s="3">
        <f t="shared" si="74"/>
        <v>126.79999999999993</v>
      </c>
      <c r="D970" s="2">
        <v>6</v>
      </c>
      <c r="E970" s="2">
        <v>0.88</v>
      </c>
    </row>
    <row r="971" spans="1:5" x14ac:dyDescent="0.3">
      <c r="A971">
        <v>5</v>
      </c>
      <c r="C971" s="3">
        <f t="shared" si="74"/>
        <v>126.79999999999993</v>
      </c>
      <c r="D971" s="3">
        <f>VLOOKUP(C964,'Input Data'!$B$54:$Z$83,24,FALSE)</f>
        <v>9.0493799999999993</v>
      </c>
      <c r="E971" s="3">
        <f>VLOOKUP(C964,'Input Data'!$B$54:$Z$83,25,FALSE)</f>
        <v>1</v>
      </c>
    </row>
    <row r="972" spans="1:5" x14ac:dyDescent="0.3">
      <c r="A972">
        <v>6</v>
      </c>
      <c r="C972" s="3">
        <f t="shared" si="74"/>
        <v>126.79999999999993</v>
      </c>
      <c r="D972" s="2">
        <v>12</v>
      </c>
      <c r="E972" s="2">
        <v>1.2</v>
      </c>
    </row>
    <row r="973" spans="1:5" x14ac:dyDescent="0.3">
      <c r="A973">
        <v>7</v>
      </c>
      <c r="C973" s="3">
        <f t="shared" si="74"/>
        <v>126.79999999999993</v>
      </c>
      <c r="D973" s="2">
        <v>14</v>
      </c>
      <c r="E973" s="2">
        <v>1.52</v>
      </c>
    </row>
    <row r="974" spans="1:5" x14ac:dyDescent="0.3">
      <c r="A974">
        <v>8</v>
      </c>
      <c r="C974" s="3">
        <f t="shared" si="74"/>
        <v>126.79999999999993</v>
      </c>
      <c r="D974" s="3">
        <f>VLOOKUP(C964,'Input Data'!$B$54:$Z$83,4,FALSE)</f>
        <v>15.788279999999999</v>
      </c>
      <c r="E974" s="3">
        <f>VLOOKUP(C964,'Input Data'!$B$54:$Z$83,5,FALSE)</f>
        <v>2</v>
      </c>
    </row>
    <row r="975" spans="1:5" x14ac:dyDescent="0.3">
      <c r="A975">
        <v>9</v>
      </c>
      <c r="C975" s="3">
        <f t="shared" si="74"/>
        <v>126.79999999999993</v>
      </c>
      <c r="D975" s="2">
        <v>16.5</v>
      </c>
      <c r="E975" s="2">
        <v>2.5</v>
      </c>
    </row>
    <row r="976" spans="1:5" x14ac:dyDescent="0.3">
      <c r="A976">
        <v>10</v>
      </c>
      <c r="C976" s="3">
        <f t="shared" si="74"/>
        <v>126.79999999999993</v>
      </c>
      <c r="D976" s="3">
        <f>VLOOKUP(C964,'Input Data'!$B$54:$Z$83,7,FALSE)</f>
        <v>17.424869999999999</v>
      </c>
      <c r="E976" s="3">
        <f>VLOOKUP(C964,'Input Data'!$B$54:$Z$83,8,FALSE)</f>
        <v>3.5</v>
      </c>
    </row>
    <row r="977" spans="1:5" x14ac:dyDescent="0.3">
      <c r="A977">
        <v>11</v>
      </c>
      <c r="C977" s="3">
        <f t="shared" si="74"/>
        <v>126.79999999999993</v>
      </c>
      <c r="D977" s="3">
        <f>VLOOKUP(C964,'Input Data'!$B$54:$Z$83,10,FALSE)</f>
        <v>18.399999999999999</v>
      </c>
      <c r="E977" s="3">
        <f>VLOOKUP(C964,'Input Data'!$B$54:$Z$83,11,FALSE)</f>
        <v>5.6</v>
      </c>
    </row>
    <row r="978" spans="1:5" x14ac:dyDescent="0.3">
      <c r="A978">
        <v>12</v>
      </c>
      <c r="C978" s="3">
        <f t="shared" si="74"/>
        <v>126.79999999999993</v>
      </c>
      <c r="D978" s="3">
        <f>VLOOKUP(C964,'Input Data'!$B$54:$Z$83,20,FALSE)</f>
        <v>18.399999999999999</v>
      </c>
      <c r="E978" s="3">
        <f>VLOOKUP(C964,'Input Data'!$B$54:$Z$83,21,FALSE)</f>
        <v>7.4</v>
      </c>
    </row>
    <row r="979" spans="1:5" x14ac:dyDescent="0.3">
      <c r="A979">
        <v>13</v>
      </c>
      <c r="C979" s="3">
        <f t="shared" si="74"/>
        <v>126.79999999999993</v>
      </c>
      <c r="D979" s="3">
        <f>VLOOKUP(C964,'Input Data'!$B$54:$Z$83,13,FALSE)</f>
        <v>18.399999999999999</v>
      </c>
      <c r="E979" s="3">
        <f>VLOOKUP(C964,'Input Data'!$B$54:$Z$83,14,FALSE)</f>
        <v>9</v>
      </c>
    </row>
    <row r="980" spans="1:5" x14ac:dyDescent="0.3">
      <c r="A980">
        <v>14</v>
      </c>
      <c r="C980" s="3">
        <f t="shared" si="74"/>
        <v>126.79999999999993</v>
      </c>
    </row>
    <row r="985" spans="1:5" x14ac:dyDescent="0.3">
      <c r="B985" t="s">
        <v>6</v>
      </c>
      <c r="C985" s="4">
        <f>C964-2</f>
        <v>26</v>
      </c>
    </row>
    <row r="987" spans="1:5" x14ac:dyDescent="0.3">
      <c r="C987" t="s">
        <v>11</v>
      </c>
      <c r="D987" t="s">
        <v>12</v>
      </c>
      <c r="E987" t="s">
        <v>13</v>
      </c>
    </row>
    <row r="988" spans="1:5" x14ac:dyDescent="0.3">
      <c r="A988">
        <v>1</v>
      </c>
      <c r="C988" s="3">
        <f>VLOOKUP(C985,'Input Data'!$B$54:$Z$83,2,FALSE)</f>
        <v>127.99999999999991</v>
      </c>
      <c r="D988" s="2">
        <v>0</v>
      </c>
      <c r="E988" s="2">
        <v>0</v>
      </c>
    </row>
    <row r="989" spans="1:5" x14ac:dyDescent="0.3">
      <c r="A989">
        <v>2</v>
      </c>
      <c r="C989" s="3">
        <f t="shared" ref="C989" si="75">C988</f>
        <v>127.99999999999991</v>
      </c>
      <c r="D989" s="2">
        <v>3</v>
      </c>
      <c r="E989" s="2">
        <v>0</v>
      </c>
    </row>
    <row r="990" spans="1:5" x14ac:dyDescent="0.3">
      <c r="A990">
        <v>3</v>
      </c>
      <c r="C990" s="3">
        <f t="shared" si="74"/>
        <v>127.99999999999991</v>
      </c>
      <c r="D990" s="2">
        <v>3</v>
      </c>
      <c r="E990" s="2">
        <v>1.05</v>
      </c>
    </row>
    <row r="991" spans="1:5" x14ac:dyDescent="0.3">
      <c r="A991">
        <v>4</v>
      </c>
      <c r="C991" s="3">
        <f t="shared" si="74"/>
        <v>127.99999999999991</v>
      </c>
      <c r="D991" s="2">
        <v>6</v>
      </c>
      <c r="E991" s="2">
        <v>1.1000000000000001</v>
      </c>
    </row>
    <row r="992" spans="1:5" x14ac:dyDescent="0.3">
      <c r="A992">
        <v>5</v>
      </c>
      <c r="C992" s="3">
        <f t="shared" si="74"/>
        <v>127.99999999999991</v>
      </c>
      <c r="D992" s="2">
        <v>9</v>
      </c>
      <c r="E992" s="2">
        <v>1.2</v>
      </c>
    </row>
    <row r="993" spans="1:5" x14ac:dyDescent="0.3">
      <c r="A993">
        <v>6</v>
      </c>
      <c r="C993" s="3">
        <f t="shared" si="74"/>
        <v>127.99999999999991</v>
      </c>
      <c r="D993" s="2">
        <v>12</v>
      </c>
      <c r="E993" s="2">
        <v>1.44</v>
      </c>
    </row>
    <row r="994" spans="1:5" x14ac:dyDescent="0.3">
      <c r="A994">
        <v>7</v>
      </c>
      <c r="C994" s="3">
        <f t="shared" si="74"/>
        <v>127.99999999999991</v>
      </c>
      <c r="D994" s="2">
        <v>14</v>
      </c>
      <c r="E994" s="2">
        <v>1.76</v>
      </c>
    </row>
    <row r="995" spans="1:5" x14ac:dyDescent="0.3">
      <c r="A995">
        <v>8</v>
      </c>
      <c r="C995" s="3">
        <f t="shared" si="74"/>
        <v>127.99999999999991</v>
      </c>
      <c r="D995" s="3">
        <f>VLOOKUP(C985,'Input Data'!$B$54:$Z$83,4,FALSE)</f>
        <v>15.01812</v>
      </c>
      <c r="E995" s="3">
        <f>VLOOKUP(C985,'Input Data'!$B$54:$Z$83,5,FALSE)</f>
        <v>2</v>
      </c>
    </row>
    <row r="996" spans="1:5" x14ac:dyDescent="0.3">
      <c r="A996">
        <v>9</v>
      </c>
      <c r="C996" s="3">
        <f t="shared" si="74"/>
        <v>127.99999999999991</v>
      </c>
      <c r="D996" s="2">
        <v>16</v>
      </c>
      <c r="E996" s="2">
        <v>2.4</v>
      </c>
    </row>
    <row r="997" spans="1:5" x14ac:dyDescent="0.3">
      <c r="A997">
        <v>10</v>
      </c>
      <c r="C997" s="3">
        <f t="shared" si="74"/>
        <v>127.99999999999991</v>
      </c>
      <c r="D997" s="3">
        <f>VLOOKUP(C985,'Input Data'!$B$54:$Z$83,7,FALSE)</f>
        <v>17.232329999999997</v>
      </c>
      <c r="E997" s="3">
        <f>VLOOKUP(C985,'Input Data'!$B$54:$Z$83,8,FALSE)</f>
        <v>3.5</v>
      </c>
    </row>
    <row r="998" spans="1:5" x14ac:dyDescent="0.3">
      <c r="A998">
        <v>11</v>
      </c>
      <c r="C998" s="3">
        <f t="shared" si="74"/>
        <v>127.99999999999991</v>
      </c>
      <c r="D998" s="3">
        <f>VLOOKUP(C985,'Input Data'!$B$54:$Z$83,10,FALSE)</f>
        <v>18.38757</v>
      </c>
      <c r="E998" s="3">
        <f>VLOOKUP(C985,'Input Data'!$B$54:$Z$83,11,FALSE)</f>
        <v>5.6</v>
      </c>
    </row>
    <row r="999" spans="1:5" x14ac:dyDescent="0.3">
      <c r="A999">
        <v>12</v>
      </c>
      <c r="C999" s="3">
        <f t="shared" si="74"/>
        <v>127.99999999999991</v>
      </c>
      <c r="D999" s="3">
        <f>VLOOKUP(C985,'Input Data'!$B$54:$Z$83,20,FALSE)</f>
        <v>18.399999999999999</v>
      </c>
      <c r="E999" s="3">
        <f>VLOOKUP(C985,'Input Data'!$B$54:$Z$83,21,FALSE)</f>
        <v>7.4</v>
      </c>
    </row>
    <row r="1000" spans="1:5" x14ac:dyDescent="0.3">
      <c r="A1000">
        <v>13</v>
      </c>
      <c r="C1000" s="3">
        <f t="shared" si="74"/>
        <v>127.99999999999991</v>
      </c>
      <c r="D1000" s="3">
        <f>VLOOKUP(C985,'Input Data'!$B$54:$Z$83,13,FALSE)</f>
        <v>18.399999999999999</v>
      </c>
      <c r="E1000" s="3">
        <f>VLOOKUP(C985,'Input Data'!$B$54:$Z$83,14,FALSE)</f>
        <v>9</v>
      </c>
    </row>
    <row r="1001" spans="1:5" x14ac:dyDescent="0.3">
      <c r="A1001">
        <v>14</v>
      </c>
      <c r="C1001" s="3">
        <f t="shared" si="74"/>
        <v>127.99999999999991</v>
      </c>
    </row>
    <row r="1006" spans="1:5" x14ac:dyDescent="0.3">
      <c r="B1006" t="s">
        <v>6</v>
      </c>
      <c r="C1006" s="4">
        <f>C985-2</f>
        <v>24</v>
      </c>
    </row>
    <row r="1008" spans="1:5" x14ac:dyDescent="0.3">
      <c r="C1008" t="s">
        <v>11</v>
      </c>
      <c r="D1008" t="s">
        <v>12</v>
      </c>
      <c r="E1008" t="s">
        <v>13</v>
      </c>
    </row>
    <row r="1009" spans="1:5" x14ac:dyDescent="0.3">
      <c r="A1009">
        <v>1</v>
      </c>
      <c r="C1009" s="3">
        <f>VLOOKUP(C1006,'Input Data'!$B$54:$Z$83,2,FALSE)</f>
        <v>129.1999999999999</v>
      </c>
      <c r="D1009" s="2">
        <v>0</v>
      </c>
      <c r="E1009" s="2">
        <v>0</v>
      </c>
    </row>
    <row r="1010" spans="1:5" x14ac:dyDescent="0.3">
      <c r="A1010">
        <v>2</v>
      </c>
      <c r="C1010" s="3">
        <f t="shared" ref="C1010" si="76">C1009</f>
        <v>129.1999999999999</v>
      </c>
      <c r="D1010" s="2">
        <v>3</v>
      </c>
      <c r="E1010" s="2">
        <v>0</v>
      </c>
    </row>
    <row r="1011" spans="1:5" x14ac:dyDescent="0.3">
      <c r="A1011">
        <v>3</v>
      </c>
      <c r="C1011" s="3">
        <f t="shared" si="74"/>
        <v>129.1999999999999</v>
      </c>
      <c r="D1011" s="2">
        <v>3</v>
      </c>
      <c r="E1011" s="2">
        <v>1.25</v>
      </c>
    </row>
    <row r="1012" spans="1:5" x14ac:dyDescent="0.3">
      <c r="A1012">
        <v>4</v>
      </c>
      <c r="C1012" s="3">
        <f t="shared" si="74"/>
        <v>129.1999999999999</v>
      </c>
      <c r="D1012" s="2">
        <v>6</v>
      </c>
      <c r="E1012" s="2">
        <v>1.32</v>
      </c>
    </row>
    <row r="1013" spans="1:5" x14ac:dyDescent="0.3">
      <c r="A1013">
        <v>5</v>
      </c>
      <c r="C1013" s="3">
        <f t="shared" si="74"/>
        <v>129.1999999999999</v>
      </c>
      <c r="D1013" s="2">
        <v>9</v>
      </c>
      <c r="E1013" s="2">
        <v>1.4</v>
      </c>
    </row>
    <row r="1014" spans="1:5" x14ac:dyDescent="0.3">
      <c r="A1014">
        <v>6</v>
      </c>
      <c r="C1014" s="3">
        <f t="shared" si="74"/>
        <v>129.1999999999999</v>
      </c>
      <c r="D1014" s="2">
        <v>12</v>
      </c>
      <c r="E1014" s="2">
        <v>1.64</v>
      </c>
    </row>
    <row r="1015" spans="1:5" x14ac:dyDescent="0.3">
      <c r="A1015">
        <v>7</v>
      </c>
      <c r="C1015" s="3">
        <f t="shared" si="74"/>
        <v>129.1999999999999</v>
      </c>
      <c r="D1015" s="3">
        <f>VLOOKUP(C1006,'Input Data'!$B$54:$Z$83,4,FALSE)</f>
        <v>14.05542</v>
      </c>
      <c r="E1015" s="3">
        <f>VLOOKUP(C1006,'Input Data'!$B$54:$Z$83,5,FALSE)</f>
        <v>2</v>
      </c>
    </row>
    <row r="1016" spans="1:5" x14ac:dyDescent="0.3">
      <c r="A1016">
        <v>8</v>
      </c>
      <c r="C1016" s="3">
        <f t="shared" si="74"/>
        <v>129.1999999999999</v>
      </c>
      <c r="D1016" s="2">
        <v>15</v>
      </c>
      <c r="E1016" s="2">
        <v>2.29</v>
      </c>
    </row>
    <row r="1017" spans="1:5" x14ac:dyDescent="0.3">
      <c r="A1017">
        <v>9</v>
      </c>
      <c r="C1017" s="3">
        <f t="shared" si="74"/>
        <v>129.1999999999999</v>
      </c>
      <c r="D1017" s="2">
        <v>16</v>
      </c>
      <c r="E1017" s="2">
        <v>2.65</v>
      </c>
    </row>
    <row r="1018" spans="1:5" x14ac:dyDescent="0.3">
      <c r="A1018">
        <v>10</v>
      </c>
      <c r="C1018" s="3">
        <f t="shared" si="74"/>
        <v>129.1999999999999</v>
      </c>
      <c r="D1018" s="3">
        <f>VLOOKUP(C1006,'Input Data'!$B$54:$Z$83,7,FALSE)</f>
        <v>16.943519999999999</v>
      </c>
      <c r="E1018" s="3">
        <f>VLOOKUP(C1006,'Input Data'!$B$54:$Z$83,8,FALSE)</f>
        <v>3.5</v>
      </c>
    </row>
    <row r="1019" spans="1:5" x14ac:dyDescent="0.3">
      <c r="A1019">
        <v>11</v>
      </c>
      <c r="C1019" s="3">
        <f t="shared" si="74"/>
        <v>129.1999999999999</v>
      </c>
      <c r="D1019" s="3">
        <f>VLOOKUP(C1006,'Input Data'!$B$54:$Z$83,10,FALSE)</f>
        <v>18.2913</v>
      </c>
      <c r="E1019" s="3">
        <f>VLOOKUP(C1006,'Input Data'!$B$54:$Z$83,11,FALSE)</f>
        <v>5.6</v>
      </c>
    </row>
    <row r="1020" spans="1:5" x14ac:dyDescent="0.3">
      <c r="A1020">
        <v>12</v>
      </c>
      <c r="C1020" s="3">
        <f t="shared" si="74"/>
        <v>129.1999999999999</v>
      </c>
      <c r="D1020" s="3">
        <f>VLOOKUP(C1006,'Input Data'!$B$54:$Z$83,20,FALSE)</f>
        <v>18.399999999999999</v>
      </c>
      <c r="E1020" s="3">
        <f>VLOOKUP(C1006,'Input Data'!$B$54:$Z$83,21,FALSE)</f>
        <v>7.4</v>
      </c>
    </row>
    <row r="1021" spans="1:5" x14ac:dyDescent="0.3">
      <c r="A1021">
        <v>13</v>
      </c>
      <c r="C1021" s="3">
        <f t="shared" si="74"/>
        <v>129.1999999999999</v>
      </c>
      <c r="D1021" s="3">
        <f>VLOOKUP(C1006,'Input Data'!$B$54:$Z$83,13,FALSE)</f>
        <v>18.399999999999999</v>
      </c>
      <c r="E1021" s="3">
        <f>VLOOKUP(C1006,'Input Data'!$B$54:$Z$83,14,FALSE)</f>
        <v>9</v>
      </c>
    </row>
    <row r="1022" spans="1:5" x14ac:dyDescent="0.3">
      <c r="A1022">
        <v>14</v>
      </c>
      <c r="C1022" s="3">
        <f t="shared" si="74"/>
        <v>129.1999999999999</v>
      </c>
    </row>
    <row r="1027" spans="1:5" x14ac:dyDescent="0.3">
      <c r="B1027" t="s">
        <v>6</v>
      </c>
      <c r="C1027" s="4">
        <f>C1006-2</f>
        <v>22</v>
      </c>
    </row>
    <row r="1029" spans="1:5" x14ac:dyDescent="0.3">
      <c r="C1029" t="s">
        <v>11</v>
      </c>
      <c r="D1029" t="s">
        <v>12</v>
      </c>
      <c r="E1029" t="s">
        <v>13</v>
      </c>
    </row>
    <row r="1030" spans="1:5" x14ac:dyDescent="0.3">
      <c r="A1030">
        <v>1</v>
      </c>
      <c r="C1030" s="3">
        <f>VLOOKUP(C1027,'Input Data'!$B$54:$Z$83,2,FALSE)</f>
        <v>130.39999999999989</v>
      </c>
      <c r="D1030" s="2">
        <v>0</v>
      </c>
      <c r="E1030" s="2">
        <v>0</v>
      </c>
    </row>
    <row r="1031" spans="1:5" x14ac:dyDescent="0.3">
      <c r="A1031">
        <v>2</v>
      </c>
      <c r="C1031" s="3">
        <f t="shared" ref="C1031:C1085" si="77">C1030</f>
        <v>130.39999999999989</v>
      </c>
      <c r="D1031" s="2">
        <v>3</v>
      </c>
      <c r="E1031" s="2">
        <v>0</v>
      </c>
    </row>
    <row r="1032" spans="1:5" x14ac:dyDescent="0.3">
      <c r="A1032">
        <v>3</v>
      </c>
      <c r="C1032" s="3">
        <f t="shared" si="77"/>
        <v>130.39999999999989</v>
      </c>
      <c r="D1032" s="2">
        <v>3</v>
      </c>
      <c r="E1032" s="2">
        <v>1.45</v>
      </c>
    </row>
    <row r="1033" spans="1:5" x14ac:dyDescent="0.3">
      <c r="A1033">
        <v>4</v>
      </c>
      <c r="C1033" s="3">
        <f t="shared" si="77"/>
        <v>130.39999999999989</v>
      </c>
      <c r="D1033" s="2">
        <v>6</v>
      </c>
      <c r="E1033" s="2">
        <v>1.5</v>
      </c>
    </row>
    <row r="1034" spans="1:5" x14ac:dyDescent="0.3">
      <c r="A1034">
        <v>5</v>
      </c>
      <c r="C1034" s="3">
        <f t="shared" si="77"/>
        <v>130.39999999999989</v>
      </c>
      <c r="D1034" s="2">
        <v>9</v>
      </c>
      <c r="E1034" s="2">
        <v>1.65</v>
      </c>
    </row>
    <row r="1035" spans="1:5" x14ac:dyDescent="0.3">
      <c r="A1035">
        <v>6</v>
      </c>
      <c r="C1035" s="3">
        <f t="shared" si="77"/>
        <v>130.39999999999989</v>
      </c>
      <c r="D1035" s="3">
        <f>VLOOKUP(C1027,'Input Data'!$B$54:$Z$83,4,FALSE)</f>
        <v>12.80391</v>
      </c>
      <c r="E1035" s="3">
        <f>VLOOKUP(C1027,'Input Data'!$B$54:$Z$83,5,FALSE)</f>
        <v>2</v>
      </c>
    </row>
    <row r="1036" spans="1:5" x14ac:dyDescent="0.3">
      <c r="A1036">
        <v>7</v>
      </c>
      <c r="C1036" s="3">
        <f t="shared" si="77"/>
        <v>130.39999999999989</v>
      </c>
      <c r="D1036" s="2">
        <v>14</v>
      </c>
      <c r="E1036" s="2">
        <v>2.25</v>
      </c>
    </row>
    <row r="1037" spans="1:5" x14ac:dyDescent="0.3">
      <c r="A1037">
        <v>8</v>
      </c>
      <c r="C1037" s="3">
        <f t="shared" si="77"/>
        <v>130.39999999999989</v>
      </c>
      <c r="D1037" s="2">
        <v>15.5</v>
      </c>
      <c r="E1037" s="2">
        <v>2.69</v>
      </c>
    </row>
    <row r="1038" spans="1:5" x14ac:dyDescent="0.3">
      <c r="A1038">
        <v>9</v>
      </c>
      <c r="C1038" s="3">
        <f t="shared" si="77"/>
        <v>130.39999999999989</v>
      </c>
      <c r="D1038" s="3">
        <f>VLOOKUP(C1027,'Input Data'!$B$54:$Z$83,7,FALSE)</f>
        <v>16.654709999999998</v>
      </c>
      <c r="E1038" s="3">
        <f>VLOOKUP(C1027,'Input Data'!$B$54:$Z$83,8,FALSE)</f>
        <v>3.5</v>
      </c>
    </row>
    <row r="1039" spans="1:5" x14ac:dyDescent="0.3">
      <c r="A1039">
        <v>10</v>
      </c>
      <c r="C1039" s="3">
        <f t="shared" si="77"/>
        <v>130.39999999999989</v>
      </c>
      <c r="D1039" s="3">
        <f>VLOOKUP(C1027,'Input Data'!$B$54:$Z$83,10,FALSE)</f>
        <v>18.098759999999999</v>
      </c>
      <c r="E1039" s="3">
        <f>VLOOKUP(C1027,'Input Data'!$B$54:$Z$83,11,FALSE)</f>
        <v>5.6</v>
      </c>
    </row>
    <row r="1040" spans="1:5" x14ac:dyDescent="0.3">
      <c r="A1040">
        <v>11</v>
      </c>
      <c r="C1040" s="3">
        <f t="shared" si="77"/>
        <v>130.39999999999989</v>
      </c>
      <c r="D1040" s="3">
        <f>VLOOKUP(C1027,'Input Data'!$B$54:$Z$83,20,FALSE)</f>
        <v>18.399999999999999</v>
      </c>
      <c r="E1040" s="3">
        <f>VLOOKUP(C1027,'Input Data'!$B$54:$Z$83,21,FALSE)</f>
        <v>7.4</v>
      </c>
    </row>
    <row r="1041" spans="1:5" x14ac:dyDescent="0.3">
      <c r="A1041">
        <v>12</v>
      </c>
      <c r="C1041" s="3">
        <f t="shared" si="77"/>
        <v>130.39999999999989</v>
      </c>
      <c r="D1041" s="3">
        <f>VLOOKUP(C1027,'Input Data'!$B$54:$Z$83,13,FALSE)</f>
        <v>18.399999999999999</v>
      </c>
      <c r="E1041" s="3">
        <f>VLOOKUP(C1027,'Input Data'!$B$54:$Z$83,14,FALSE)</f>
        <v>9</v>
      </c>
    </row>
    <row r="1042" spans="1:5" x14ac:dyDescent="0.3">
      <c r="A1042">
        <v>13</v>
      </c>
      <c r="C1042" s="3">
        <f t="shared" si="77"/>
        <v>130.39999999999989</v>
      </c>
    </row>
    <row r="1043" spans="1:5" x14ac:dyDescent="0.3">
      <c r="A1043">
        <v>14</v>
      </c>
      <c r="C1043" s="3">
        <f t="shared" si="77"/>
        <v>130.39999999999989</v>
      </c>
    </row>
    <row r="1048" spans="1:5" x14ac:dyDescent="0.3">
      <c r="B1048" t="s">
        <v>6</v>
      </c>
      <c r="C1048" s="4">
        <f>C1027-2</f>
        <v>20</v>
      </c>
    </row>
    <row r="1050" spans="1:5" x14ac:dyDescent="0.3">
      <c r="C1050" t="s">
        <v>11</v>
      </c>
      <c r="D1050" t="s">
        <v>12</v>
      </c>
      <c r="E1050" t="s">
        <v>13</v>
      </c>
    </row>
    <row r="1051" spans="1:5" x14ac:dyDescent="0.3">
      <c r="A1051">
        <v>1</v>
      </c>
      <c r="C1051" s="3">
        <f>VLOOKUP(C1048,'Input Data'!$B$54:$Z$83,2,FALSE)</f>
        <v>131.59999999999988</v>
      </c>
      <c r="D1051" s="2">
        <v>0</v>
      </c>
      <c r="E1051" s="2">
        <v>0</v>
      </c>
    </row>
    <row r="1052" spans="1:5" x14ac:dyDescent="0.3">
      <c r="A1052">
        <v>2</v>
      </c>
      <c r="C1052" s="3">
        <f t="shared" ref="C1052" si="78">C1051</f>
        <v>131.59999999999988</v>
      </c>
      <c r="D1052" s="2">
        <v>3</v>
      </c>
      <c r="E1052" s="2">
        <v>0</v>
      </c>
    </row>
    <row r="1053" spans="1:5" x14ac:dyDescent="0.3">
      <c r="A1053">
        <v>3</v>
      </c>
      <c r="C1053" s="3">
        <f t="shared" si="77"/>
        <v>131.59999999999988</v>
      </c>
      <c r="D1053" s="2">
        <v>3</v>
      </c>
      <c r="E1053" s="2">
        <v>1.65</v>
      </c>
    </row>
    <row r="1054" spans="1:5" x14ac:dyDescent="0.3">
      <c r="A1054">
        <v>4</v>
      </c>
      <c r="C1054" s="3">
        <f t="shared" si="77"/>
        <v>131.59999999999988</v>
      </c>
      <c r="D1054" s="2">
        <v>6</v>
      </c>
      <c r="E1054" s="2">
        <v>1.73</v>
      </c>
    </row>
    <row r="1055" spans="1:5" x14ac:dyDescent="0.3">
      <c r="A1055">
        <v>5</v>
      </c>
      <c r="C1055" s="3">
        <f t="shared" si="77"/>
        <v>131.59999999999988</v>
      </c>
      <c r="D1055" s="2">
        <v>9</v>
      </c>
      <c r="E1055" s="2">
        <v>1.85</v>
      </c>
    </row>
    <row r="1056" spans="1:5" x14ac:dyDescent="0.3">
      <c r="A1056">
        <v>6</v>
      </c>
      <c r="C1056" s="3">
        <f t="shared" si="77"/>
        <v>131.59999999999988</v>
      </c>
      <c r="D1056" s="3">
        <f>VLOOKUP(C1048,'Input Data'!$B$54:$Z$83,4,FALSE)</f>
        <v>10.974779999999999</v>
      </c>
      <c r="E1056" s="3">
        <f>VLOOKUP(C1048,'Input Data'!$B$54:$Z$83,5,FALSE)</f>
        <v>2</v>
      </c>
    </row>
    <row r="1057" spans="1:5" x14ac:dyDescent="0.3">
      <c r="A1057">
        <v>7</v>
      </c>
      <c r="C1057" s="3">
        <f t="shared" si="77"/>
        <v>131.59999999999988</v>
      </c>
      <c r="D1057" s="2">
        <v>13</v>
      </c>
      <c r="E1057" s="2">
        <v>2.33</v>
      </c>
    </row>
    <row r="1058" spans="1:5" x14ac:dyDescent="0.3">
      <c r="A1058">
        <v>8</v>
      </c>
      <c r="C1058" s="3">
        <f t="shared" si="77"/>
        <v>131.59999999999988</v>
      </c>
      <c r="D1058" s="2">
        <v>15</v>
      </c>
      <c r="E1058" s="2">
        <v>2.85</v>
      </c>
    </row>
    <row r="1059" spans="1:5" x14ac:dyDescent="0.3">
      <c r="A1059">
        <v>9</v>
      </c>
      <c r="C1059" s="3">
        <f t="shared" si="77"/>
        <v>131.59999999999988</v>
      </c>
      <c r="D1059" s="3">
        <f>VLOOKUP(C1048,'Input Data'!$B$54:$Z$83,7,FALSE)</f>
        <v>16.269629999999999</v>
      </c>
      <c r="E1059" s="3">
        <f>VLOOKUP(C1048,'Input Data'!$B$54:$Z$83,8,FALSE)</f>
        <v>3.5</v>
      </c>
    </row>
    <row r="1060" spans="1:5" x14ac:dyDescent="0.3">
      <c r="A1060">
        <v>10</v>
      </c>
      <c r="C1060" s="3">
        <f t="shared" si="77"/>
        <v>131.59999999999988</v>
      </c>
      <c r="D1060" s="3">
        <f>VLOOKUP(C1048,'Input Data'!$B$54:$Z$83,10,FALSE)</f>
        <v>17.906219999999998</v>
      </c>
      <c r="E1060" s="3">
        <f>VLOOKUP(C1048,'Input Data'!$B$54:$Z$83,11,FALSE)</f>
        <v>5.6</v>
      </c>
    </row>
    <row r="1061" spans="1:5" x14ac:dyDescent="0.3">
      <c r="A1061">
        <v>11</v>
      </c>
      <c r="C1061" s="3">
        <f t="shared" si="77"/>
        <v>131.59999999999988</v>
      </c>
      <c r="D1061" s="3">
        <f>VLOOKUP(C1048,'Input Data'!$B$54:$Z$83,20,FALSE)</f>
        <v>18.399999999999999</v>
      </c>
      <c r="E1061" s="3">
        <f>VLOOKUP(C1048,'Input Data'!$B$54:$Z$83,21,FALSE)</f>
        <v>7.4</v>
      </c>
    </row>
    <row r="1062" spans="1:5" x14ac:dyDescent="0.3">
      <c r="A1062">
        <v>12</v>
      </c>
      <c r="C1062" s="3">
        <f t="shared" si="77"/>
        <v>131.59999999999988</v>
      </c>
      <c r="D1062" s="3">
        <f>VLOOKUP(C1048,'Input Data'!$B$54:$Z$83,13,FALSE)</f>
        <v>18.399999999999999</v>
      </c>
      <c r="E1062" s="3">
        <f>VLOOKUP(C1048,'Input Data'!$B$54:$Z$83,14,FALSE)</f>
        <v>9</v>
      </c>
    </row>
    <row r="1063" spans="1:5" x14ac:dyDescent="0.3">
      <c r="A1063">
        <v>13</v>
      </c>
      <c r="C1063" s="3">
        <f t="shared" si="77"/>
        <v>131.59999999999988</v>
      </c>
    </row>
    <row r="1064" spans="1:5" x14ac:dyDescent="0.3">
      <c r="A1064">
        <v>14</v>
      </c>
      <c r="C1064" s="3">
        <f t="shared" si="77"/>
        <v>131.59999999999988</v>
      </c>
    </row>
    <row r="1069" spans="1:5" x14ac:dyDescent="0.3">
      <c r="B1069" t="s">
        <v>6</v>
      </c>
      <c r="C1069" s="4">
        <f>C1048-2</f>
        <v>18</v>
      </c>
    </row>
    <row r="1071" spans="1:5" x14ac:dyDescent="0.3">
      <c r="C1071" t="s">
        <v>11</v>
      </c>
      <c r="D1071" t="s">
        <v>12</v>
      </c>
      <c r="E1071" t="s">
        <v>13</v>
      </c>
    </row>
    <row r="1072" spans="1:5" x14ac:dyDescent="0.3">
      <c r="A1072">
        <v>1</v>
      </c>
      <c r="C1072" s="3">
        <f>VLOOKUP(C1069,'Input Data'!$B$54:$Z$83,2,FALSE)</f>
        <v>132.79999999999987</v>
      </c>
      <c r="D1072" s="2">
        <v>0</v>
      </c>
      <c r="E1072" s="2">
        <v>0</v>
      </c>
    </row>
    <row r="1073" spans="1:5" x14ac:dyDescent="0.3">
      <c r="A1073">
        <v>2</v>
      </c>
      <c r="C1073" s="3">
        <f t="shared" ref="C1073" si="79">C1072</f>
        <v>132.79999999999987</v>
      </c>
      <c r="D1073" s="2">
        <v>3</v>
      </c>
      <c r="E1073" s="2">
        <v>0</v>
      </c>
    </row>
    <row r="1074" spans="1:5" x14ac:dyDescent="0.3">
      <c r="A1074">
        <v>3</v>
      </c>
      <c r="C1074" s="3">
        <f t="shared" si="77"/>
        <v>132.79999999999987</v>
      </c>
      <c r="D1074" s="2">
        <v>3</v>
      </c>
      <c r="E1074" s="2">
        <v>1.85</v>
      </c>
    </row>
    <row r="1075" spans="1:5" x14ac:dyDescent="0.3">
      <c r="A1075">
        <v>4</v>
      </c>
      <c r="C1075" s="3">
        <f t="shared" si="77"/>
        <v>132.79999999999987</v>
      </c>
      <c r="D1075" s="2">
        <v>6</v>
      </c>
      <c r="E1075" s="2">
        <v>1.93</v>
      </c>
    </row>
    <row r="1076" spans="1:5" x14ac:dyDescent="0.3">
      <c r="A1076">
        <v>5</v>
      </c>
      <c r="C1076" s="3">
        <f t="shared" si="77"/>
        <v>132.79999999999987</v>
      </c>
      <c r="D1076" s="2">
        <v>9</v>
      </c>
      <c r="E1076" s="2">
        <v>2.09</v>
      </c>
    </row>
    <row r="1077" spans="1:5" x14ac:dyDescent="0.3">
      <c r="A1077">
        <v>6</v>
      </c>
      <c r="C1077" s="3">
        <f t="shared" si="77"/>
        <v>132.79999999999987</v>
      </c>
      <c r="D1077" s="2">
        <v>11</v>
      </c>
      <c r="E1077" s="2">
        <v>2.25</v>
      </c>
    </row>
    <row r="1078" spans="1:5" x14ac:dyDescent="0.3">
      <c r="A1078">
        <v>7</v>
      </c>
      <c r="C1078" s="3">
        <f t="shared" si="77"/>
        <v>132.79999999999987</v>
      </c>
      <c r="D1078" s="2">
        <v>13</v>
      </c>
      <c r="E1078" s="2">
        <v>2.57</v>
      </c>
    </row>
    <row r="1079" spans="1:5" x14ac:dyDescent="0.3">
      <c r="A1079">
        <v>8</v>
      </c>
      <c r="C1079" s="3">
        <f t="shared" si="77"/>
        <v>132.79999999999987</v>
      </c>
      <c r="D1079" s="2">
        <v>14.5</v>
      </c>
      <c r="E1079" s="2">
        <v>2.97</v>
      </c>
    </row>
    <row r="1080" spans="1:5" x14ac:dyDescent="0.3">
      <c r="A1080">
        <v>9</v>
      </c>
      <c r="C1080" s="3">
        <f t="shared" si="77"/>
        <v>132.79999999999987</v>
      </c>
      <c r="D1080" s="3">
        <f>VLOOKUP(C1069,'Input Data'!$B$54:$Z$83,7,FALSE)</f>
        <v>15.788279999999999</v>
      </c>
      <c r="E1080" s="3">
        <f>VLOOKUP(C1069,'Input Data'!$B$54:$Z$83,8,FALSE)</f>
        <v>3.5</v>
      </c>
    </row>
    <row r="1081" spans="1:5" x14ac:dyDescent="0.3">
      <c r="A1081">
        <v>10</v>
      </c>
      <c r="C1081" s="3">
        <f t="shared" si="77"/>
        <v>132.79999999999987</v>
      </c>
      <c r="D1081" s="3">
        <f>VLOOKUP(C1069,'Input Data'!$B$54:$Z$83,10,FALSE)</f>
        <v>17.71368</v>
      </c>
      <c r="E1081" s="3">
        <f>VLOOKUP(C1069,'Input Data'!$B$54:$Z$83,11,FALSE)</f>
        <v>5.6</v>
      </c>
    </row>
    <row r="1082" spans="1:5" x14ac:dyDescent="0.3">
      <c r="A1082">
        <v>11</v>
      </c>
      <c r="C1082" s="3">
        <f t="shared" si="77"/>
        <v>132.79999999999987</v>
      </c>
      <c r="D1082" s="3">
        <f>VLOOKUP(C1069,'Input Data'!$B$54:$Z$83,20,FALSE)</f>
        <v>18.323186499999998</v>
      </c>
      <c r="E1082" s="3">
        <f>VLOOKUP(C1069,'Input Data'!$B$54:$Z$83,21,FALSE)</f>
        <v>7.4</v>
      </c>
    </row>
    <row r="1083" spans="1:5" x14ac:dyDescent="0.3">
      <c r="A1083">
        <v>12</v>
      </c>
      <c r="C1083" s="3">
        <f t="shared" si="77"/>
        <v>132.79999999999987</v>
      </c>
      <c r="D1083" s="3">
        <f>VLOOKUP(C1069,'Input Data'!$B$54:$Z$83,13,FALSE)</f>
        <v>18.399999999999999</v>
      </c>
      <c r="E1083" s="3">
        <f>VLOOKUP(C1069,'Input Data'!$B$54:$Z$83,14,FALSE)</f>
        <v>9</v>
      </c>
    </row>
    <row r="1084" spans="1:5" x14ac:dyDescent="0.3">
      <c r="A1084">
        <v>13</v>
      </c>
      <c r="C1084" s="3">
        <f t="shared" si="77"/>
        <v>132.79999999999987</v>
      </c>
    </row>
    <row r="1085" spans="1:5" x14ac:dyDescent="0.3">
      <c r="A1085">
        <v>14</v>
      </c>
      <c r="C1085" s="3">
        <f t="shared" si="77"/>
        <v>132.79999999999987</v>
      </c>
    </row>
    <row r="1090" spans="1:5" x14ac:dyDescent="0.3">
      <c r="B1090" t="s">
        <v>6</v>
      </c>
      <c r="C1090" s="4">
        <f>C1069-2</f>
        <v>16</v>
      </c>
    </row>
    <row r="1092" spans="1:5" x14ac:dyDescent="0.3">
      <c r="C1092" t="s">
        <v>11</v>
      </c>
      <c r="D1092" t="s">
        <v>12</v>
      </c>
      <c r="E1092" t="s">
        <v>13</v>
      </c>
    </row>
    <row r="1093" spans="1:5" x14ac:dyDescent="0.3">
      <c r="A1093">
        <v>1</v>
      </c>
      <c r="C1093" s="3">
        <f>VLOOKUP(C1090,'Input Data'!$B$54:$Z$83,2,FALSE)</f>
        <v>133.99999999999986</v>
      </c>
      <c r="D1093" s="2">
        <v>0</v>
      </c>
      <c r="E1093" s="2">
        <v>0</v>
      </c>
    </row>
    <row r="1094" spans="1:5" x14ac:dyDescent="0.3">
      <c r="A1094">
        <v>2</v>
      </c>
      <c r="C1094" s="3">
        <f t="shared" ref="C1094:C1148" si="80">C1093</f>
        <v>133.99999999999986</v>
      </c>
      <c r="D1094" s="2">
        <v>3</v>
      </c>
      <c r="E1094" s="2">
        <v>0</v>
      </c>
    </row>
    <row r="1095" spans="1:5" x14ac:dyDescent="0.3">
      <c r="A1095">
        <v>3</v>
      </c>
      <c r="C1095" s="3">
        <f t="shared" si="80"/>
        <v>133.99999999999986</v>
      </c>
      <c r="D1095" s="2">
        <v>3</v>
      </c>
      <c r="E1095" s="2">
        <v>2.13</v>
      </c>
    </row>
    <row r="1096" spans="1:5" x14ac:dyDescent="0.3">
      <c r="A1096">
        <v>4</v>
      </c>
      <c r="C1096" s="3">
        <f t="shared" si="80"/>
        <v>133.99999999999986</v>
      </c>
      <c r="D1096" s="2">
        <v>6</v>
      </c>
      <c r="E1096" s="2">
        <v>2.17</v>
      </c>
    </row>
    <row r="1097" spans="1:5" x14ac:dyDescent="0.3">
      <c r="A1097">
        <v>5</v>
      </c>
      <c r="C1097" s="3">
        <f t="shared" si="80"/>
        <v>133.99999999999986</v>
      </c>
      <c r="D1097" s="2">
        <v>9</v>
      </c>
      <c r="E1097" s="2">
        <v>2.33</v>
      </c>
    </row>
    <row r="1098" spans="1:5" x14ac:dyDescent="0.3">
      <c r="A1098">
        <v>6</v>
      </c>
      <c r="C1098" s="3">
        <f t="shared" si="80"/>
        <v>133.99999999999986</v>
      </c>
      <c r="D1098" s="2">
        <v>12</v>
      </c>
      <c r="E1098" s="2">
        <v>2.65</v>
      </c>
    </row>
    <row r="1099" spans="1:5" x14ac:dyDescent="0.3">
      <c r="A1099">
        <v>7</v>
      </c>
      <c r="C1099" s="3">
        <f t="shared" si="80"/>
        <v>133.99999999999986</v>
      </c>
      <c r="D1099" s="2">
        <v>14</v>
      </c>
      <c r="E1099" s="2">
        <v>3.13</v>
      </c>
    </row>
    <row r="1100" spans="1:5" x14ac:dyDescent="0.3">
      <c r="A1100">
        <v>8</v>
      </c>
      <c r="C1100" s="3">
        <f t="shared" si="80"/>
        <v>133.99999999999986</v>
      </c>
      <c r="D1100" s="3">
        <f>VLOOKUP(C1090,'Input Data'!$B$54:$Z$83,7,FALSE)</f>
        <v>15.11439</v>
      </c>
      <c r="E1100" s="3">
        <f>VLOOKUP(C1090,'Input Data'!$B$54:$Z$83,8,FALSE)</f>
        <v>3.5</v>
      </c>
    </row>
    <row r="1101" spans="1:5" x14ac:dyDescent="0.3">
      <c r="A1101">
        <v>9</v>
      </c>
      <c r="C1101" s="3">
        <f t="shared" si="80"/>
        <v>133.99999999999986</v>
      </c>
      <c r="D1101" s="2">
        <v>16</v>
      </c>
      <c r="E1101" s="2">
        <v>4.0199999999999996</v>
      </c>
    </row>
    <row r="1102" spans="1:5" x14ac:dyDescent="0.3">
      <c r="A1102">
        <v>10</v>
      </c>
      <c r="C1102" s="3">
        <f t="shared" si="80"/>
        <v>133.99999999999986</v>
      </c>
      <c r="D1102" s="3">
        <f>VLOOKUP(C1090,'Input Data'!$B$54:$Z$83,10,FALSE)</f>
        <v>17.424869999999999</v>
      </c>
      <c r="E1102" s="3">
        <f>VLOOKUP(C1090,'Input Data'!$B$54:$Z$83,11,FALSE)</f>
        <v>5.6</v>
      </c>
    </row>
    <row r="1103" spans="1:5" x14ac:dyDescent="0.3">
      <c r="A1103">
        <v>11</v>
      </c>
      <c r="C1103" s="3">
        <f t="shared" si="80"/>
        <v>133.99999999999986</v>
      </c>
      <c r="D1103" s="3">
        <f>VLOOKUP(C1090,'Input Data'!$B$54:$Z$83,20,FALSE)</f>
        <v>18.202902999999999</v>
      </c>
      <c r="E1103" s="3">
        <f>VLOOKUP(C1090,'Input Data'!$B$54:$Z$83,21,FALSE)</f>
        <v>7.4</v>
      </c>
    </row>
    <row r="1104" spans="1:5" x14ac:dyDescent="0.3">
      <c r="A1104">
        <v>12</v>
      </c>
      <c r="C1104" s="3">
        <f t="shared" si="80"/>
        <v>133.99999999999986</v>
      </c>
      <c r="D1104" s="3">
        <f>VLOOKUP(C1090,'Input Data'!$B$54:$Z$83,13,FALSE)</f>
        <v>18.399999999999999</v>
      </c>
      <c r="E1104" s="3">
        <f>VLOOKUP(C1090,'Input Data'!$B$54:$Z$83,14,FALSE)</f>
        <v>9</v>
      </c>
    </row>
    <row r="1105" spans="1:5" x14ac:dyDescent="0.3">
      <c r="A1105">
        <v>13</v>
      </c>
      <c r="C1105" s="3">
        <f t="shared" si="80"/>
        <v>133.99999999999986</v>
      </c>
    </row>
    <row r="1106" spans="1:5" x14ac:dyDescent="0.3">
      <c r="A1106">
        <v>14</v>
      </c>
      <c r="C1106" s="3">
        <f t="shared" si="80"/>
        <v>133.99999999999986</v>
      </c>
    </row>
    <row r="1111" spans="1:5" x14ac:dyDescent="0.3">
      <c r="B1111" t="s">
        <v>6</v>
      </c>
      <c r="C1111" s="4">
        <f>C1090-2</f>
        <v>14</v>
      </c>
    </row>
    <row r="1113" spans="1:5" x14ac:dyDescent="0.3">
      <c r="C1113" t="s">
        <v>11</v>
      </c>
      <c r="D1113" t="s">
        <v>12</v>
      </c>
      <c r="E1113" t="s">
        <v>13</v>
      </c>
    </row>
    <row r="1114" spans="1:5" x14ac:dyDescent="0.3">
      <c r="A1114">
        <v>1</v>
      </c>
      <c r="C1114" s="3">
        <f>VLOOKUP(C1111,'Input Data'!$B$54:$Z$83,2,FALSE)</f>
        <v>135.19999999999985</v>
      </c>
      <c r="D1114" s="2">
        <v>0</v>
      </c>
      <c r="E1114" s="2">
        <v>0</v>
      </c>
    </row>
    <row r="1115" spans="1:5" x14ac:dyDescent="0.3">
      <c r="A1115">
        <v>2</v>
      </c>
      <c r="C1115" s="3">
        <f t="shared" ref="C1115" si="81">C1114</f>
        <v>135.19999999999985</v>
      </c>
      <c r="D1115" s="2">
        <v>3</v>
      </c>
      <c r="E1115" s="2">
        <v>0</v>
      </c>
    </row>
    <row r="1116" spans="1:5" x14ac:dyDescent="0.3">
      <c r="A1116">
        <v>3</v>
      </c>
      <c r="C1116" s="3">
        <f t="shared" si="80"/>
        <v>135.19999999999985</v>
      </c>
      <c r="D1116" s="2">
        <v>3</v>
      </c>
      <c r="E1116" s="2">
        <v>2.4</v>
      </c>
    </row>
    <row r="1117" spans="1:5" x14ac:dyDescent="0.3">
      <c r="A1117">
        <v>4</v>
      </c>
      <c r="C1117" s="3">
        <f t="shared" si="80"/>
        <v>135.19999999999985</v>
      </c>
      <c r="D1117" s="2">
        <v>6</v>
      </c>
      <c r="E1117" s="2">
        <v>2.4500000000000002</v>
      </c>
    </row>
    <row r="1118" spans="1:5" x14ac:dyDescent="0.3">
      <c r="A1118">
        <v>5</v>
      </c>
      <c r="C1118" s="3">
        <f t="shared" si="80"/>
        <v>135.19999999999985</v>
      </c>
      <c r="D1118" s="2">
        <v>9</v>
      </c>
      <c r="E1118" s="2">
        <v>2.57</v>
      </c>
    </row>
    <row r="1119" spans="1:5" x14ac:dyDescent="0.3">
      <c r="A1119">
        <v>6</v>
      </c>
      <c r="C1119" s="3">
        <f t="shared" si="80"/>
        <v>135.19999999999985</v>
      </c>
      <c r="D1119" s="2">
        <v>12</v>
      </c>
      <c r="E1119" s="2">
        <v>2.89</v>
      </c>
    </row>
    <row r="1120" spans="1:5" x14ac:dyDescent="0.3">
      <c r="A1120">
        <v>7</v>
      </c>
      <c r="C1120" s="3">
        <f t="shared" si="80"/>
        <v>135.19999999999985</v>
      </c>
      <c r="D1120" s="3">
        <f>VLOOKUP(C1111,'Input Data'!$B$54:$Z$83,7,FALSE)</f>
        <v>14.247959999999999</v>
      </c>
      <c r="E1120" s="3">
        <f>VLOOKUP(C1111,'Input Data'!$B$54:$Z$83,8,FALSE)</f>
        <v>3.5</v>
      </c>
    </row>
    <row r="1121" spans="1:5" x14ac:dyDescent="0.3">
      <c r="A1121">
        <v>8</v>
      </c>
      <c r="C1121" s="3">
        <f t="shared" si="80"/>
        <v>135.19999999999985</v>
      </c>
      <c r="D1121" s="2">
        <v>15</v>
      </c>
      <c r="E1121" s="2">
        <v>3.82</v>
      </c>
    </row>
    <row r="1122" spans="1:5" x14ac:dyDescent="0.3">
      <c r="A1122">
        <v>9</v>
      </c>
      <c r="C1122" s="3">
        <f t="shared" si="80"/>
        <v>135.19999999999985</v>
      </c>
      <c r="D1122" s="2">
        <v>16</v>
      </c>
      <c r="E1122" s="2">
        <v>4.34</v>
      </c>
    </row>
    <row r="1123" spans="1:5" x14ac:dyDescent="0.3">
      <c r="A1123">
        <v>10</v>
      </c>
      <c r="C1123" s="3">
        <f t="shared" si="80"/>
        <v>135.19999999999985</v>
      </c>
      <c r="D1123" s="3">
        <f>VLOOKUP(C1111,'Input Data'!$B$54:$Z$83,10,FALSE)</f>
        <v>17.136059999999997</v>
      </c>
      <c r="E1123" s="3">
        <f>VLOOKUP(C1111,'Input Data'!$B$54:$Z$83,11,FALSE)</f>
        <v>5.6</v>
      </c>
    </row>
    <row r="1124" spans="1:5" x14ac:dyDescent="0.3">
      <c r="A1124">
        <v>11</v>
      </c>
      <c r="C1124" s="3">
        <f t="shared" si="80"/>
        <v>135.19999999999985</v>
      </c>
      <c r="D1124" s="3">
        <f>VLOOKUP(C1111,'Input Data'!$B$54:$Z$83,20,FALSE)</f>
        <v>18.042524999999998</v>
      </c>
      <c r="E1124" s="3">
        <f>VLOOKUP(C1111,'Input Data'!$B$54:$Z$83,21,FALSE)</f>
        <v>7.4</v>
      </c>
    </row>
    <row r="1125" spans="1:5" x14ac:dyDescent="0.3">
      <c r="A1125">
        <v>12</v>
      </c>
      <c r="C1125" s="3">
        <f t="shared" si="80"/>
        <v>135.19999999999985</v>
      </c>
      <c r="D1125" s="3">
        <f>VLOOKUP(C1111,'Input Data'!$B$54:$Z$83,13,FALSE)</f>
        <v>18.38757</v>
      </c>
      <c r="E1125" s="3">
        <f>VLOOKUP(C1111,'Input Data'!$B$54:$Z$83,14,FALSE)</f>
        <v>9</v>
      </c>
    </row>
    <row r="1126" spans="1:5" x14ac:dyDescent="0.3">
      <c r="A1126">
        <v>13</v>
      </c>
      <c r="C1126" s="3">
        <f t="shared" si="80"/>
        <v>135.19999999999985</v>
      </c>
    </row>
    <row r="1127" spans="1:5" x14ac:dyDescent="0.3">
      <c r="A1127">
        <v>14</v>
      </c>
      <c r="C1127" s="3">
        <f t="shared" si="80"/>
        <v>135.19999999999985</v>
      </c>
    </row>
    <row r="1132" spans="1:5" x14ac:dyDescent="0.3">
      <c r="B1132" t="s">
        <v>6</v>
      </c>
      <c r="C1132" s="4">
        <f>C1111-2</f>
        <v>12</v>
      </c>
    </row>
    <row r="1134" spans="1:5" x14ac:dyDescent="0.3">
      <c r="C1134" t="s">
        <v>11</v>
      </c>
      <c r="D1134" t="s">
        <v>12</v>
      </c>
      <c r="E1134" t="s">
        <v>13</v>
      </c>
    </row>
    <row r="1135" spans="1:5" x14ac:dyDescent="0.3">
      <c r="A1135">
        <v>1</v>
      </c>
      <c r="C1135" s="3">
        <f>VLOOKUP(C1132,'Input Data'!$B$54:$Z$83,2,FALSE)</f>
        <v>136.39999999999984</v>
      </c>
      <c r="D1135" s="2">
        <v>0</v>
      </c>
      <c r="E1135" s="2">
        <v>0</v>
      </c>
    </row>
    <row r="1136" spans="1:5" x14ac:dyDescent="0.3">
      <c r="A1136">
        <v>2</v>
      </c>
      <c r="C1136" s="3">
        <f t="shared" ref="C1136" si="82">C1135</f>
        <v>136.39999999999984</v>
      </c>
      <c r="D1136" s="2">
        <v>3</v>
      </c>
      <c r="E1136" s="2">
        <v>0</v>
      </c>
    </row>
    <row r="1137" spans="1:5" x14ac:dyDescent="0.3">
      <c r="A1137">
        <v>3</v>
      </c>
      <c r="C1137" s="3">
        <f t="shared" si="80"/>
        <v>136.39999999999984</v>
      </c>
      <c r="D1137" s="2">
        <v>3</v>
      </c>
      <c r="E1137" s="2">
        <v>2.57</v>
      </c>
    </row>
    <row r="1138" spans="1:5" x14ac:dyDescent="0.3">
      <c r="A1138">
        <v>4</v>
      </c>
      <c r="C1138" s="3">
        <f t="shared" si="80"/>
        <v>136.39999999999984</v>
      </c>
      <c r="D1138" s="2">
        <v>6</v>
      </c>
      <c r="E1138" s="2">
        <v>2.65</v>
      </c>
    </row>
    <row r="1139" spans="1:5" x14ac:dyDescent="0.3">
      <c r="A1139">
        <v>5</v>
      </c>
      <c r="C1139" s="3">
        <f t="shared" si="80"/>
        <v>136.39999999999984</v>
      </c>
      <c r="D1139" s="2">
        <v>9</v>
      </c>
      <c r="E1139" s="2">
        <v>2.85</v>
      </c>
    </row>
    <row r="1140" spans="1:5" x14ac:dyDescent="0.3">
      <c r="A1140">
        <v>6</v>
      </c>
      <c r="C1140" s="3">
        <f t="shared" si="80"/>
        <v>136.39999999999984</v>
      </c>
      <c r="D1140" s="2">
        <v>11</v>
      </c>
      <c r="E1140" s="2">
        <v>3</v>
      </c>
    </row>
    <row r="1141" spans="1:5" x14ac:dyDescent="0.3">
      <c r="A1141">
        <v>7</v>
      </c>
      <c r="C1141" s="3">
        <f t="shared" si="80"/>
        <v>136.39999999999984</v>
      </c>
      <c r="D1141" s="3">
        <f>VLOOKUP(C1132,'Input Data'!$B$54:$Z$83,7,FALSE)</f>
        <v>13.285260000000001</v>
      </c>
      <c r="E1141" s="3">
        <f>VLOOKUP(C1132,'Input Data'!$B$54:$Z$83,8,FALSE)</f>
        <v>3.5</v>
      </c>
    </row>
    <row r="1142" spans="1:5" x14ac:dyDescent="0.3">
      <c r="A1142">
        <v>8</v>
      </c>
      <c r="C1142" s="3">
        <f t="shared" si="80"/>
        <v>136.39999999999984</v>
      </c>
      <c r="D1142" s="2">
        <v>14.5</v>
      </c>
      <c r="E1142" s="2">
        <v>3.89</v>
      </c>
    </row>
    <row r="1143" spans="1:5" x14ac:dyDescent="0.3">
      <c r="A1143">
        <v>9</v>
      </c>
      <c r="C1143" s="3">
        <f t="shared" si="80"/>
        <v>136.39999999999984</v>
      </c>
      <c r="D1143" s="2">
        <v>15.5</v>
      </c>
      <c r="E1143" s="2">
        <v>4.42</v>
      </c>
    </row>
    <row r="1144" spans="1:5" x14ac:dyDescent="0.3">
      <c r="A1144">
        <v>10</v>
      </c>
      <c r="C1144" s="3">
        <f t="shared" si="80"/>
        <v>136.39999999999984</v>
      </c>
      <c r="D1144" s="3">
        <f>VLOOKUP(C1132,'Input Data'!$B$54:$Z$83,10,FALSE)</f>
        <v>16.847249999999999</v>
      </c>
      <c r="E1144" s="3">
        <f>VLOOKUP(C1132,'Input Data'!$B$54:$Z$83,11,FALSE)</f>
        <v>5.6</v>
      </c>
    </row>
    <row r="1145" spans="1:5" x14ac:dyDescent="0.3">
      <c r="A1145">
        <v>11</v>
      </c>
      <c r="C1145" s="3">
        <f t="shared" si="80"/>
        <v>136.39999999999984</v>
      </c>
      <c r="D1145" s="3">
        <f>VLOOKUP(C1132,'Input Data'!$B$54:$Z$83,20,FALSE)</f>
        <v>17.882146999999996</v>
      </c>
      <c r="E1145" s="3">
        <f>VLOOKUP(C1132,'Input Data'!$B$54:$Z$83,21,FALSE)</f>
        <v>7.4</v>
      </c>
    </row>
    <row r="1146" spans="1:5" x14ac:dyDescent="0.3">
      <c r="A1146">
        <v>12</v>
      </c>
      <c r="C1146" s="3">
        <f t="shared" si="80"/>
        <v>136.39999999999984</v>
      </c>
      <c r="D1146" s="3">
        <f>VLOOKUP(C1132,'Input Data'!$B$54:$Z$83,13,FALSE)</f>
        <v>18.2913</v>
      </c>
      <c r="E1146" s="3">
        <f>VLOOKUP(C1132,'Input Data'!$B$54:$Z$83,14,FALSE)</f>
        <v>9</v>
      </c>
    </row>
    <row r="1147" spans="1:5" x14ac:dyDescent="0.3">
      <c r="A1147">
        <v>13</v>
      </c>
      <c r="C1147" s="3">
        <f t="shared" si="80"/>
        <v>136.39999999999984</v>
      </c>
    </row>
    <row r="1148" spans="1:5" x14ac:dyDescent="0.3">
      <c r="A1148">
        <v>14</v>
      </c>
      <c r="C1148" s="3">
        <f t="shared" si="80"/>
        <v>136.39999999999984</v>
      </c>
    </row>
    <row r="1153" spans="1:5" x14ac:dyDescent="0.3">
      <c r="B1153" t="s">
        <v>6</v>
      </c>
      <c r="C1153" s="4">
        <f>C1132-2</f>
        <v>10</v>
      </c>
    </row>
    <row r="1155" spans="1:5" x14ac:dyDescent="0.3">
      <c r="C1155" t="s">
        <v>11</v>
      </c>
      <c r="D1155" t="s">
        <v>12</v>
      </c>
      <c r="E1155" t="s">
        <v>13</v>
      </c>
    </row>
    <row r="1156" spans="1:5" x14ac:dyDescent="0.3">
      <c r="A1156">
        <v>1</v>
      </c>
      <c r="C1156" s="3">
        <f>VLOOKUP(C1153,'Input Data'!$B$54:$Z$83,2,FALSE)</f>
        <v>137.59999999999982</v>
      </c>
      <c r="D1156" s="2">
        <v>0</v>
      </c>
      <c r="E1156" s="2">
        <v>0</v>
      </c>
    </row>
    <row r="1157" spans="1:5" x14ac:dyDescent="0.3">
      <c r="A1157">
        <v>2</v>
      </c>
      <c r="C1157" s="3">
        <f t="shared" ref="C1157:C1211" si="83">C1156</f>
        <v>137.59999999999982</v>
      </c>
      <c r="D1157" s="2">
        <v>2.9</v>
      </c>
      <c r="E1157" s="2">
        <v>0</v>
      </c>
    </row>
    <row r="1158" spans="1:5" x14ac:dyDescent="0.3">
      <c r="A1158">
        <v>3</v>
      </c>
      <c r="C1158" s="3">
        <f t="shared" si="83"/>
        <v>137.59999999999982</v>
      </c>
      <c r="D1158" s="2">
        <v>2.9</v>
      </c>
      <c r="E1158" s="2">
        <v>2.81</v>
      </c>
    </row>
    <row r="1159" spans="1:5" x14ac:dyDescent="0.3">
      <c r="A1159">
        <v>4</v>
      </c>
      <c r="C1159" s="3">
        <f t="shared" si="83"/>
        <v>137.59999999999982</v>
      </c>
      <c r="D1159" s="2">
        <v>6</v>
      </c>
      <c r="E1159" s="2">
        <v>2.93</v>
      </c>
    </row>
    <row r="1160" spans="1:5" x14ac:dyDescent="0.3">
      <c r="A1160">
        <v>5</v>
      </c>
      <c r="C1160" s="3">
        <f t="shared" si="83"/>
        <v>137.59999999999982</v>
      </c>
      <c r="D1160" s="2">
        <v>9</v>
      </c>
      <c r="E1160" s="2">
        <v>3.09</v>
      </c>
    </row>
    <row r="1161" spans="1:5" x14ac:dyDescent="0.3">
      <c r="A1161">
        <v>6</v>
      </c>
      <c r="C1161" s="3">
        <f t="shared" si="83"/>
        <v>137.59999999999982</v>
      </c>
      <c r="D1161" s="3">
        <f>VLOOKUP(C1153,'Input Data'!$B$54:$Z$83,7,FALSE)</f>
        <v>12.03375</v>
      </c>
      <c r="E1161" s="3">
        <f>VLOOKUP(C1153,'Input Data'!$B$54:$Z$83,8,FALSE)</f>
        <v>3.5</v>
      </c>
    </row>
    <row r="1162" spans="1:5" x14ac:dyDescent="0.3">
      <c r="A1162">
        <v>7</v>
      </c>
      <c r="C1162" s="3">
        <f t="shared" si="83"/>
        <v>137.59999999999982</v>
      </c>
      <c r="D1162" s="2">
        <v>14</v>
      </c>
      <c r="E1162" s="2">
        <v>4</v>
      </c>
    </row>
    <row r="1163" spans="1:5" x14ac:dyDescent="0.3">
      <c r="A1163">
        <v>8</v>
      </c>
      <c r="C1163" s="3">
        <f t="shared" si="83"/>
        <v>137.59999999999982</v>
      </c>
      <c r="D1163" s="2">
        <v>15</v>
      </c>
      <c r="E1163" s="2">
        <v>4.5</v>
      </c>
    </row>
    <row r="1164" spans="1:5" x14ac:dyDescent="0.3">
      <c r="A1164">
        <v>9</v>
      </c>
      <c r="C1164" s="3">
        <f t="shared" si="83"/>
        <v>137.59999999999982</v>
      </c>
      <c r="D1164" s="3">
        <f>VLOOKUP(C1153,'Input Data'!$B$54:$Z$83,10,FALSE)</f>
        <v>16.558439999999997</v>
      </c>
      <c r="E1164" s="3">
        <f>VLOOKUP(C1153,'Input Data'!$B$54:$Z$83,11,FALSE)</f>
        <v>5.6</v>
      </c>
    </row>
    <row r="1165" spans="1:5" x14ac:dyDescent="0.3">
      <c r="A1165">
        <v>10</v>
      </c>
      <c r="C1165" s="3">
        <f t="shared" si="83"/>
        <v>137.59999999999982</v>
      </c>
      <c r="D1165" s="3">
        <f>VLOOKUP(C1153,'Input Data'!$B$54:$Z$83,20,FALSE)</f>
        <v>17.721769000000002</v>
      </c>
      <c r="E1165" s="3">
        <f>VLOOKUP(C1153,'Input Data'!$B$54:$Z$83,21,FALSE)</f>
        <v>7.4</v>
      </c>
    </row>
    <row r="1166" spans="1:5" x14ac:dyDescent="0.3">
      <c r="A1166">
        <v>11</v>
      </c>
      <c r="C1166" s="3">
        <f t="shared" si="83"/>
        <v>137.59999999999982</v>
      </c>
      <c r="D1166" s="3">
        <f>VLOOKUP(C1153,'Input Data'!$B$54:$Z$83,13,FALSE)</f>
        <v>18.195029999999999</v>
      </c>
      <c r="E1166" s="3">
        <f>VLOOKUP(C1153,'Input Data'!$B$54:$Z$83,14,FALSE)</f>
        <v>9</v>
      </c>
    </row>
    <row r="1167" spans="1:5" x14ac:dyDescent="0.3">
      <c r="A1167">
        <v>12</v>
      </c>
      <c r="C1167" s="3">
        <f t="shared" si="83"/>
        <v>137.59999999999982</v>
      </c>
    </row>
    <row r="1168" spans="1:5" x14ac:dyDescent="0.3">
      <c r="A1168">
        <v>13</v>
      </c>
      <c r="C1168" s="3">
        <f t="shared" si="83"/>
        <v>137.59999999999982</v>
      </c>
    </row>
    <row r="1169" spans="1:5" x14ac:dyDescent="0.3">
      <c r="A1169">
        <v>14</v>
      </c>
      <c r="C1169" s="3">
        <f t="shared" si="83"/>
        <v>137.59999999999982</v>
      </c>
    </row>
    <row r="1174" spans="1:5" x14ac:dyDescent="0.3">
      <c r="B1174" t="s">
        <v>6</v>
      </c>
      <c r="C1174" s="4">
        <f>C1153-2</f>
        <v>8</v>
      </c>
    </row>
    <row r="1176" spans="1:5" x14ac:dyDescent="0.3">
      <c r="C1176" t="s">
        <v>11</v>
      </c>
      <c r="D1176" t="s">
        <v>12</v>
      </c>
      <c r="E1176" t="s">
        <v>13</v>
      </c>
    </row>
    <row r="1177" spans="1:5" x14ac:dyDescent="0.3">
      <c r="A1177">
        <v>1</v>
      </c>
      <c r="C1177" s="3">
        <f>VLOOKUP(C1174,'Input Data'!$B$54:$Z$83,2,FALSE)</f>
        <v>138.79999999999981</v>
      </c>
      <c r="D1177" s="2">
        <v>0</v>
      </c>
      <c r="E1177" s="2">
        <v>0</v>
      </c>
    </row>
    <row r="1178" spans="1:5" x14ac:dyDescent="0.3">
      <c r="A1178">
        <v>2</v>
      </c>
      <c r="C1178" s="3">
        <f t="shared" ref="C1178" si="84">C1177</f>
        <v>138.79999999999981</v>
      </c>
      <c r="D1178" s="2">
        <v>2.7</v>
      </c>
      <c r="E1178" s="2">
        <v>0</v>
      </c>
    </row>
    <row r="1179" spans="1:5" x14ac:dyDescent="0.3">
      <c r="A1179">
        <v>3</v>
      </c>
      <c r="C1179" s="3">
        <f t="shared" si="83"/>
        <v>138.79999999999981</v>
      </c>
      <c r="D1179" s="2">
        <v>2.7</v>
      </c>
      <c r="E1179" s="2">
        <v>3.05</v>
      </c>
    </row>
    <row r="1180" spans="1:5" x14ac:dyDescent="0.3">
      <c r="A1180">
        <v>4</v>
      </c>
      <c r="C1180" s="3">
        <f t="shared" si="83"/>
        <v>138.79999999999981</v>
      </c>
      <c r="D1180" s="2">
        <v>6</v>
      </c>
      <c r="E1180" s="2">
        <v>3.21</v>
      </c>
    </row>
    <row r="1181" spans="1:5" x14ac:dyDescent="0.3">
      <c r="A1181">
        <v>5</v>
      </c>
      <c r="C1181" s="3">
        <f t="shared" si="83"/>
        <v>138.79999999999981</v>
      </c>
      <c r="D1181" s="2">
        <v>8</v>
      </c>
      <c r="E1181" s="2">
        <v>3.29</v>
      </c>
    </row>
    <row r="1182" spans="1:5" x14ac:dyDescent="0.3">
      <c r="A1182">
        <v>6</v>
      </c>
      <c r="C1182" s="3">
        <f t="shared" si="83"/>
        <v>138.79999999999981</v>
      </c>
      <c r="D1182" s="3">
        <f>VLOOKUP(C1174,'Input Data'!$B$54:$Z$83,7,FALSE)</f>
        <v>10.49343</v>
      </c>
      <c r="E1182" s="3">
        <f>VLOOKUP(C1174,'Input Data'!$B$54:$Z$83,8,FALSE)</f>
        <v>3.5</v>
      </c>
    </row>
    <row r="1183" spans="1:5" x14ac:dyDescent="0.3">
      <c r="A1183">
        <v>7</v>
      </c>
      <c r="C1183" s="3">
        <f t="shared" si="83"/>
        <v>138.79999999999981</v>
      </c>
      <c r="D1183" s="2">
        <v>13</v>
      </c>
      <c r="E1183" s="2">
        <v>4</v>
      </c>
    </row>
    <row r="1184" spans="1:5" x14ac:dyDescent="0.3">
      <c r="A1184">
        <v>8</v>
      </c>
      <c r="C1184" s="3">
        <f t="shared" si="83"/>
        <v>138.79999999999981</v>
      </c>
      <c r="D1184" s="2">
        <v>15</v>
      </c>
      <c r="E1184" s="2">
        <v>4.8600000000000003</v>
      </c>
    </row>
    <row r="1185" spans="1:5" x14ac:dyDescent="0.3">
      <c r="A1185">
        <v>9</v>
      </c>
      <c r="C1185" s="3">
        <f t="shared" si="83"/>
        <v>138.79999999999981</v>
      </c>
      <c r="D1185" s="3">
        <f>VLOOKUP(C1174,'Input Data'!$B$54:$Z$83,10,FALSE)</f>
        <v>16.077090000000002</v>
      </c>
      <c r="E1185" s="3">
        <f>VLOOKUP(C1174,'Input Data'!$B$54:$Z$83,11,FALSE)</f>
        <v>5.6</v>
      </c>
    </row>
    <row r="1186" spans="1:5" x14ac:dyDescent="0.3">
      <c r="A1186">
        <v>10</v>
      </c>
      <c r="C1186" s="3">
        <f t="shared" si="83"/>
        <v>138.79999999999981</v>
      </c>
      <c r="D1186" s="3">
        <f>VLOOKUP(C1174,'Input Data'!$B$54:$Z$83,20,FALSE)</f>
        <v>17.521296499999998</v>
      </c>
      <c r="E1186" s="3">
        <f>VLOOKUP(C1174,'Input Data'!$B$54:$Z$83,21,FALSE)</f>
        <v>7.4</v>
      </c>
    </row>
    <row r="1187" spans="1:5" x14ac:dyDescent="0.3">
      <c r="A1187">
        <v>11</v>
      </c>
      <c r="C1187" s="3">
        <f t="shared" si="83"/>
        <v>138.79999999999981</v>
      </c>
      <c r="D1187" s="3">
        <f>VLOOKUP(C1174,'Input Data'!$B$54:$Z$83,13,FALSE)</f>
        <v>18.098759999999999</v>
      </c>
      <c r="E1187" s="3">
        <f>VLOOKUP(C1174,'Input Data'!$B$54:$Z$83,14,FALSE)</f>
        <v>9</v>
      </c>
    </row>
    <row r="1188" spans="1:5" x14ac:dyDescent="0.3">
      <c r="A1188">
        <v>12</v>
      </c>
      <c r="C1188" s="3">
        <f t="shared" si="83"/>
        <v>138.79999999999981</v>
      </c>
    </row>
    <row r="1189" spans="1:5" x14ac:dyDescent="0.3">
      <c r="A1189">
        <v>13</v>
      </c>
      <c r="C1189" s="3">
        <f t="shared" si="83"/>
        <v>138.79999999999981</v>
      </c>
    </row>
    <row r="1190" spans="1:5" x14ac:dyDescent="0.3">
      <c r="A1190">
        <v>14</v>
      </c>
      <c r="C1190" s="3">
        <f t="shared" si="83"/>
        <v>138.79999999999981</v>
      </c>
    </row>
    <row r="1195" spans="1:5" x14ac:dyDescent="0.3">
      <c r="B1195" t="s">
        <v>6</v>
      </c>
      <c r="C1195" s="4">
        <f>C1174-2</f>
        <v>6</v>
      </c>
    </row>
    <row r="1197" spans="1:5" x14ac:dyDescent="0.3">
      <c r="C1197" t="s">
        <v>11</v>
      </c>
      <c r="D1197" t="s">
        <v>12</v>
      </c>
      <c r="E1197" t="s">
        <v>13</v>
      </c>
    </row>
    <row r="1198" spans="1:5" x14ac:dyDescent="0.3">
      <c r="A1198">
        <v>1</v>
      </c>
      <c r="C1198" s="3">
        <f>VLOOKUP(C1195,'Input Data'!$B$54:$Z$83,2,FALSE)</f>
        <v>139.9999999999998</v>
      </c>
      <c r="D1198" s="2">
        <v>0</v>
      </c>
      <c r="E1198" s="2">
        <v>0</v>
      </c>
    </row>
    <row r="1199" spans="1:5" x14ac:dyDescent="0.3">
      <c r="A1199">
        <v>2</v>
      </c>
      <c r="C1199" s="3">
        <f t="shared" ref="C1199" si="85">C1198</f>
        <v>139.9999999999998</v>
      </c>
      <c r="D1199" s="2">
        <v>2</v>
      </c>
      <c r="E1199" s="2">
        <v>0</v>
      </c>
    </row>
    <row r="1200" spans="1:5" x14ac:dyDescent="0.3">
      <c r="A1200">
        <v>3</v>
      </c>
      <c r="C1200" s="3">
        <f t="shared" si="83"/>
        <v>139.9999999999998</v>
      </c>
      <c r="D1200" s="2">
        <v>2</v>
      </c>
      <c r="E1200" s="2">
        <v>3.34</v>
      </c>
    </row>
    <row r="1201" spans="1:5" x14ac:dyDescent="0.3">
      <c r="A1201">
        <v>4</v>
      </c>
      <c r="C1201" s="3">
        <f t="shared" si="83"/>
        <v>139.9999999999998</v>
      </c>
      <c r="D1201" s="2">
        <v>6</v>
      </c>
      <c r="E1201" s="2">
        <v>3.46</v>
      </c>
    </row>
    <row r="1202" spans="1:5" x14ac:dyDescent="0.3">
      <c r="A1202">
        <v>5</v>
      </c>
      <c r="C1202" s="3">
        <f t="shared" si="83"/>
        <v>139.9999999999998</v>
      </c>
      <c r="D1202" s="3">
        <f>VLOOKUP(C1195,'Input Data'!$B$54:$Z$83,7,FALSE)</f>
        <v>7.5090599999999998</v>
      </c>
      <c r="E1202" s="3">
        <f>VLOOKUP(C1195,'Input Data'!$B$54:$Z$83,8,FALSE)</f>
        <v>3.5</v>
      </c>
    </row>
    <row r="1203" spans="1:5" x14ac:dyDescent="0.3">
      <c r="A1203">
        <v>6</v>
      </c>
      <c r="C1203" s="3">
        <f t="shared" si="83"/>
        <v>139.9999999999998</v>
      </c>
      <c r="D1203" s="2">
        <v>9</v>
      </c>
      <c r="E1203" s="2">
        <v>3.6</v>
      </c>
    </row>
    <row r="1204" spans="1:5" x14ac:dyDescent="0.3">
      <c r="A1204">
        <v>7</v>
      </c>
      <c r="C1204" s="3">
        <f t="shared" si="83"/>
        <v>139.9999999999998</v>
      </c>
      <c r="D1204" s="2">
        <v>12</v>
      </c>
      <c r="E1204" s="2">
        <v>4.0599999999999996</v>
      </c>
    </row>
    <row r="1205" spans="1:5" x14ac:dyDescent="0.3">
      <c r="A1205">
        <v>8</v>
      </c>
      <c r="C1205" s="3">
        <f t="shared" si="83"/>
        <v>139.9999999999998</v>
      </c>
      <c r="D1205" s="2">
        <v>14</v>
      </c>
      <c r="E1205" s="2">
        <v>4.74</v>
      </c>
    </row>
    <row r="1206" spans="1:5" x14ac:dyDescent="0.3">
      <c r="A1206">
        <v>9</v>
      </c>
      <c r="C1206" s="3">
        <f t="shared" si="83"/>
        <v>139.9999999999998</v>
      </c>
      <c r="D1206" s="3">
        <f>VLOOKUP(C1195,'Input Data'!$B$54:$Z$83,10,FALSE)</f>
        <v>15.595739999999999</v>
      </c>
      <c r="E1206" s="3">
        <f>VLOOKUP(C1195,'Input Data'!$B$54:$Z$83,11,FALSE)</f>
        <v>5.6</v>
      </c>
    </row>
    <row r="1207" spans="1:5" x14ac:dyDescent="0.3">
      <c r="A1207">
        <v>10</v>
      </c>
      <c r="C1207" s="3">
        <f t="shared" si="83"/>
        <v>139.9999999999998</v>
      </c>
      <c r="D1207" s="3">
        <f>VLOOKUP(C1195,'Input Data'!$B$54:$Z$83,20,FALSE)</f>
        <v>17.240634999999997</v>
      </c>
      <c r="E1207" s="3">
        <f>VLOOKUP(C1195,'Input Data'!$B$54:$Z$83,21,FALSE)</f>
        <v>7.4</v>
      </c>
    </row>
    <row r="1208" spans="1:5" x14ac:dyDescent="0.3">
      <c r="A1208">
        <v>11</v>
      </c>
      <c r="C1208" s="3">
        <f t="shared" si="83"/>
        <v>139.9999999999998</v>
      </c>
      <c r="D1208" s="3">
        <f>VLOOKUP(C1195,'Input Data'!$B$54:$Z$83,13,FALSE)</f>
        <v>17.906219999999998</v>
      </c>
      <c r="E1208" s="3">
        <f>VLOOKUP(C1195,'Input Data'!$B$54:$Z$83,14,FALSE)</f>
        <v>9</v>
      </c>
    </row>
    <row r="1209" spans="1:5" x14ac:dyDescent="0.3">
      <c r="A1209">
        <v>12</v>
      </c>
      <c r="C1209" s="3">
        <f t="shared" si="83"/>
        <v>139.9999999999998</v>
      </c>
    </row>
    <row r="1210" spans="1:5" x14ac:dyDescent="0.3">
      <c r="A1210">
        <v>13</v>
      </c>
      <c r="C1210" s="3">
        <f t="shared" si="83"/>
        <v>139.9999999999998</v>
      </c>
    </row>
    <row r="1211" spans="1:5" x14ac:dyDescent="0.3">
      <c r="A1211">
        <v>14</v>
      </c>
      <c r="C1211" s="3">
        <f t="shared" si="83"/>
        <v>139.9999999999998</v>
      </c>
    </row>
    <row r="1216" spans="1:5" x14ac:dyDescent="0.3">
      <c r="B1216" t="s">
        <v>6</v>
      </c>
      <c r="C1216" s="4">
        <f>C1195-2</f>
        <v>4</v>
      </c>
    </row>
    <row r="1218" spans="1:5" x14ac:dyDescent="0.3">
      <c r="C1218" t="s">
        <v>11</v>
      </c>
      <c r="D1218" t="s">
        <v>12</v>
      </c>
      <c r="E1218" t="s">
        <v>13</v>
      </c>
    </row>
    <row r="1219" spans="1:5" x14ac:dyDescent="0.3">
      <c r="A1219">
        <v>1</v>
      </c>
      <c r="C1219" s="3">
        <f>VLOOKUP(C1216,'Input Data'!$B$54:$Z$83,2,FALSE)</f>
        <v>141.19999999999979</v>
      </c>
      <c r="D1219" s="2">
        <v>0</v>
      </c>
      <c r="E1219" s="2">
        <v>0</v>
      </c>
    </row>
    <row r="1220" spans="1:5" x14ac:dyDescent="0.3">
      <c r="A1220">
        <v>2</v>
      </c>
      <c r="C1220" s="3">
        <f t="shared" ref="C1220:C1274" si="86">C1219</f>
        <v>141.19999999999979</v>
      </c>
      <c r="D1220" s="2">
        <v>0.9</v>
      </c>
      <c r="E1220" s="2">
        <v>0</v>
      </c>
    </row>
    <row r="1221" spans="1:5" x14ac:dyDescent="0.3">
      <c r="A1221">
        <v>3</v>
      </c>
      <c r="C1221" s="3">
        <f t="shared" si="86"/>
        <v>141.19999999999979</v>
      </c>
      <c r="D1221" s="2">
        <v>0.9</v>
      </c>
      <c r="E1221" s="2">
        <v>3.58</v>
      </c>
    </row>
    <row r="1222" spans="1:5" x14ac:dyDescent="0.3">
      <c r="A1222">
        <v>4</v>
      </c>
      <c r="C1222" s="3">
        <f t="shared" si="86"/>
        <v>141.19999999999979</v>
      </c>
      <c r="D1222" s="2">
        <v>6</v>
      </c>
      <c r="E1222" s="2">
        <v>3.7</v>
      </c>
    </row>
    <row r="1223" spans="1:5" x14ac:dyDescent="0.3">
      <c r="A1223">
        <v>5</v>
      </c>
      <c r="C1223" s="3">
        <f t="shared" si="86"/>
        <v>141.19999999999979</v>
      </c>
      <c r="D1223" s="2">
        <v>9</v>
      </c>
      <c r="E1223" s="2">
        <v>3.86</v>
      </c>
    </row>
    <row r="1224" spans="1:5" x14ac:dyDescent="0.3">
      <c r="A1224">
        <v>6</v>
      </c>
      <c r="C1224" s="3">
        <f t="shared" si="86"/>
        <v>141.19999999999979</v>
      </c>
      <c r="D1224" s="2">
        <v>12</v>
      </c>
      <c r="E1224" s="2">
        <v>4.42</v>
      </c>
    </row>
    <row r="1225" spans="1:5" x14ac:dyDescent="0.3">
      <c r="A1225">
        <v>7</v>
      </c>
      <c r="C1225" s="3">
        <f t="shared" si="86"/>
        <v>141.19999999999979</v>
      </c>
      <c r="D1225" s="2">
        <v>14</v>
      </c>
      <c r="E1225" s="2">
        <v>5</v>
      </c>
    </row>
    <row r="1226" spans="1:5" x14ac:dyDescent="0.3">
      <c r="A1226">
        <v>8</v>
      </c>
      <c r="C1226" s="3">
        <f t="shared" si="86"/>
        <v>141.19999999999979</v>
      </c>
      <c r="D1226" s="3">
        <f>VLOOKUP(C1216,'Input Data'!$B$54:$Z$83,10,FALSE)</f>
        <v>15.01812</v>
      </c>
      <c r="E1226" s="3">
        <f>VLOOKUP(C1216,'Input Data'!$B$54:$Z$83,11,FALSE)</f>
        <v>5.6</v>
      </c>
    </row>
    <row r="1227" spans="1:5" x14ac:dyDescent="0.3">
      <c r="A1227">
        <v>9</v>
      </c>
      <c r="C1227" s="3">
        <f t="shared" si="86"/>
        <v>141.19999999999979</v>
      </c>
      <c r="D1227" s="3">
        <f>VLOOKUP(C1216,'Input Data'!$B$54:$Z$83,20,FALSE)</f>
        <v>17.000067999999999</v>
      </c>
      <c r="E1227" s="3">
        <f>VLOOKUP(C1216,'Input Data'!$B$54:$Z$83,21,FALSE)</f>
        <v>7.4</v>
      </c>
    </row>
    <row r="1228" spans="1:5" x14ac:dyDescent="0.3">
      <c r="A1228">
        <v>10</v>
      </c>
      <c r="C1228" s="3">
        <f t="shared" si="86"/>
        <v>141.19999999999979</v>
      </c>
      <c r="D1228" s="3">
        <f>VLOOKUP(C1216,'Input Data'!$B$54:$Z$83,13,FALSE)</f>
        <v>17.61741</v>
      </c>
      <c r="E1228" s="3">
        <f>VLOOKUP(C1216,'Input Data'!$B$54:$Z$83,14,FALSE)</f>
        <v>9</v>
      </c>
    </row>
    <row r="1229" spans="1:5" x14ac:dyDescent="0.3">
      <c r="A1229">
        <v>11</v>
      </c>
      <c r="C1229" s="3">
        <f t="shared" si="86"/>
        <v>141.19999999999979</v>
      </c>
    </row>
    <row r="1230" spans="1:5" x14ac:dyDescent="0.3">
      <c r="A1230">
        <v>12</v>
      </c>
      <c r="C1230" s="3">
        <f t="shared" si="86"/>
        <v>141.19999999999979</v>
      </c>
    </row>
    <row r="1231" spans="1:5" x14ac:dyDescent="0.3">
      <c r="A1231">
        <v>13</v>
      </c>
      <c r="C1231" s="3">
        <f t="shared" si="86"/>
        <v>141.19999999999979</v>
      </c>
    </row>
    <row r="1232" spans="1:5" x14ac:dyDescent="0.3">
      <c r="A1232">
        <v>14</v>
      </c>
      <c r="C1232" s="3">
        <f t="shared" si="86"/>
        <v>141.19999999999979</v>
      </c>
    </row>
    <row r="1237" spans="1:5" x14ac:dyDescent="0.3">
      <c r="B1237" t="s">
        <v>6</v>
      </c>
      <c r="C1237" s="4">
        <f>C1216-2</f>
        <v>2</v>
      </c>
    </row>
    <row r="1239" spans="1:5" x14ac:dyDescent="0.3">
      <c r="C1239" t="s">
        <v>11</v>
      </c>
      <c r="D1239" t="s">
        <v>12</v>
      </c>
      <c r="E1239" t="s">
        <v>13</v>
      </c>
    </row>
    <row r="1240" spans="1:5" x14ac:dyDescent="0.3">
      <c r="A1240">
        <v>1</v>
      </c>
      <c r="C1240" s="3">
        <f>VLOOKUP(C1237,'Input Data'!$B$54:$Z$83,2,FALSE)</f>
        <v>142.39999999999978</v>
      </c>
      <c r="D1240" s="2">
        <v>0</v>
      </c>
      <c r="E1240" s="2">
        <v>3.84</v>
      </c>
    </row>
    <row r="1241" spans="1:5" x14ac:dyDescent="0.3">
      <c r="A1241">
        <v>2</v>
      </c>
      <c r="C1241" s="3">
        <f t="shared" ref="C1241" si="87">C1240</f>
        <v>142.39999999999978</v>
      </c>
      <c r="D1241" s="2">
        <v>2</v>
      </c>
      <c r="E1241" s="2">
        <v>3.86</v>
      </c>
    </row>
    <row r="1242" spans="1:5" x14ac:dyDescent="0.3">
      <c r="A1242">
        <v>3</v>
      </c>
      <c r="C1242" s="3">
        <f t="shared" si="86"/>
        <v>142.39999999999978</v>
      </c>
      <c r="D1242" s="2">
        <v>4</v>
      </c>
      <c r="E1242" s="2">
        <v>3.9</v>
      </c>
    </row>
    <row r="1243" spans="1:5" x14ac:dyDescent="0.3">
      <c r="A1243">
        <v>4</v>
      </c>
      <c r="C1243" s="3">
        <f t="shared" si="86"/>
        <v>142.39999999999978</v>
      </c>
      <c r="D1243" s="2">
        <v>6</v>
      </c>
      <c r="E1243" s="2">
        <v>3.95</v>
      </c>
    </row>
    <row r="1244" spans="1:5" x14ac:dyDescent="0.3">
      <c r="A1244">
        <v>5</v>
      </c>
      <c r="C1244" s="3">
        <f t="shared" si="86"/>
        <v>142.39999999999978</v>
      </c>
      <c r="D1244" s="2">
        <v>9</v>
      </c>
      <c r="E1244" s="2">
        <v>4.22</v>
      </c>
    </row>
    <row r="1245" spans="1:5" x14ac:dyDescent="0.3">
      <c r="A1245">
        <v>6</v>
      </c>
      <c r="C1245" s="3">
        <f t="shared" si="86"/>
        <v>142.39999999999978</v>
      </c>
      <c r="D1245" s="2">
        <v>11</v>
      </c>
      <c r="E1245" s="2">
        <v>4.5</v>
      </c>
    </row>
    <row r="1246" spans="1:5" x14ac:dyDescent="0.3">
      <c r="A1246">
        <v>7</v>
      </c>
      <c r="C1246" s="3">
        <f t="shared" si="86"/>
        <v>142.39999999999978</v>
      </c>
      <c r="D1246" s="2">
        <v>13</v>
      </c>
      <c r="E1246" s="2">
        <v>5</v>
      </c>
    </row>
    <row r="1247" spans="1:5" x14ac:dyDescent="0.3">
      <c r="A1247">
        <v>8</v>
      </c>
      <c r="C1247" s="3">
        <f t="shared" si="86"/>
        <v>142.39999999999978</v>
      </c>
      <c r="D1247" s="3">
        <f>VLOOKUP(C1237,'Input Data'!$B$54:$Z$83,10,FALSE)</f>
        <v>14.4405</v>
      </c>
      <c r="E1247" s="3">
        <f>VLOOKUP(C1237,'Input Data'!$B$54:$Z$83,11,FALSE)</f>
        <v>5.6</v>
      </c>
    </row>
    <row r="1248" spans="1:5" x14ac:dyDescent="0.3">
      <c r="A1248">
        <v>9</v>
      </c>
      <c r="C1248" s="3">
        <f t="shared" si="86"/>
        <v>142.39999999999978</v>
      </c>
      <c r="D1248" s="3">
        <f>VLOOKUP(C1237,'Input Data'!$B$54:$Z$83,20,FALSE)</f>
        <v>16.679311999999999</v>
      </c>
      <c r="E1248" s="3">
        <f>VLOOKUP(C1237,'Input Data'!$B$54:$Z$83,21,FALSE)</f>
        <v>7.4</v>
      </c>
    </row>
    <row r="1249" spans="1:5" x14ac:dyDescent="0.3">
      <c r="A1249">
        <v>10</v>
      </c>
      <c r="C1249" s="3">
        <f t="shared" si="86"/>
        <v>142.39999999999978</v>
      </c>
      <c r="D1249" s="3">
        <f>VLOOKUP(C1237,'Input Data'!$B$54:$Z$83,13,FALSE)</f>
        <v>17.328599999999998</v>
      </c>
      <c r="E1249" s="3">
        <f>VLOOKUP(C1237,'Input Data'!$B$54:$Z$83,14,FALSE)</f>
        <v>9</v>
      </c>
    </row>
    <row r="1250" spans="1:5" x14ac:dyDescent="0.3">
      <c r="A1250">
        <v>11</v>
      </c>
      <c r="C1250" s="3">
        <f t="shared" si="86"/>
        <v>142.39999999999978</v>
      </c>
      <c r="D1250" s="3"/>
      <c r="E1250" s="3"/>
    </row>
    <row r="1251" spans="1:5" x14ac:dyDescent="0.3">
      <c r="A1251">
        <v>12</v>
      </c>
      <c r="C1251" s="3">
        <f t="shared" si="86"/>
        <v>142.39999999999978</v>
      </c>
    </row>
    <row r="1252" spans="1:5" x14ac:dyDescent="0.3">
      <c r="A1252">
        <v>13</v>
      </c>
      <c r="C1252" s="3">
        <f t="shared" si="86"/>
        <v>142.39999999999978</v>
      </c>
    </row>
    <row r="1253" spans="1:5" x14ac:dyDescent="0.3">
      <c r="A1253">
        <v>14</v>
      </c>
      <c r="C1253" s="3">
        <f t="shared" si="86"/>
        <v>142.39999999999978</v>
      </c>
    </row>
    <row r="1258" spans="1:5" x14ac:dyDescent="0.3">
      <c r="B1258" t="s">
        <v>6</v>
      </c>
      <c r="C1258" s="4">
        <f>C1237-2</f>
        <v>0</v>
      </c>
    </row>
    <row r="1260" spans="1:5" x14ac:dyDescent="0.3">
      <c r="C1260" t="s">
        <v>11</v>
      </c>
      <c r="D1260" t="s">
        <v>12</v>
      </c>
      <c r="E1260" t="s">
        <v>13</v>
      </c>
    </row>
    <row r="1261" spans="1:5" x14ac:dyDescent="0.3">
      <c r="A1261">
        <v>1</v>
      </c>
      <c r="C1261" s="3">
        <f>VLOOKUP(C1258,'Input Data'!$B$54:$Z$83,2,FALSE)</f>
        <v>143.59999999999977</v>
      </c>
      <c r="D1261" s="2">
        <v>0</v>
      </c>
      <c r="E1261" s="2">
        <v>4.0999999999999996</v>
      </c>
    </row>
    <row r="1262" spans="1:5" x14ac:dyDescent="0.3">
      <c r="A1262">
        <v>2</v>
      </c>
      <c r="C1262" s="3">
        <f t="shared" ref="C1262" si="88">C1261</f>
        <v>143.59999999999977</v>
      </c>
      <c r="D1262" s="2">
        <v>2</v>
      </c>
      <c r="E1262" s="2">
        <v>4.12</v>
      </c>
    </row>
    <row r="1263" spans="1:5" x14ac:dyDescent="0.3">
      <c r="A1263">
        <v>3</v>
      </c>
      <c r="C1263" s="3">
        <f t="shared" si="86"/>
        <v>143.59999999999977</v>
      </c>
      <c r="D1263" s="2">
        <v>4</v>
      </c>
      <c r="E1263" s="2">
        <v>4.18</v>
      </c>
    </row>
    <row r="1264" spans="1:5" x14ac:dyDescent="0.3">
      <c r="A1264">
        <v>4</v>
      </c>
      <c r="C1264" s="3">
        <f t="shared" si="86"/>
        <v>143.59999999999977</v>
      </c>
      <c r="D1264" s="2">
        <v>6</v>
      </c>
      <c r="E1264" s="2">
        <v>4.26</v>
      </c>
    </row>
    <row r="1265" spans="1:5" x14ac:dyDescent="0.3">
      <c r="A1265">
        <v>5</v>
      </c>
      <c r="C1265" s="3">
        <f t="shared" si="86"/>
        <v>143.59999999999977</v>
      </c>
      <c r="D1265" s="2">
        <v>9</v>
      </c>
      <c r="E1265" s="2">
        <v>4.54</v>
      </c>
    </row>
    <row r="1266" spans="1:5" x14ac:dyDescent="0.3">
      <c r="A1266">
        <v>6</v>
      </c>
      <c r="C1266" s="3">
        <f t="shared" si="86"/>
        <v>143.59999999999977</v>
      </c>
      <c r="D1266" s="2">
        <v>11</v>
      </c>
      <c r="E1266" s="2">
        <v>4.82</v>
      </c>
    </row>
    <row r="1267" spans="1:5" x14ac:dyDescent="0.3">
      <c r="A1267">
        <v>7</v>
      </c>
      <c r="C1267" s="3">
        <f t="shared" si="86"/>
        <v>143.59999999999977</v>
      </c>
      <c r="D1267" s="3">
        <f>VLOOKUP(C1258,'Input Data'!$B$54:$Z$83,10,FALSE)</f>
        <v>13.670339999999999</v>
      </c>
      <c r="E1267" s="3">
        <f>VLOOKUP(C1258,'Input Data'!$B$54:$Z$83,11,FALSE)</f>
        <v>5.6</v>
      </c>
    </row>
    <row r="1268" spans="1:5" x14ac:dyDescent="0.3">
      <c r="A1268">
        <v>8</v>
      </c>
      <c r="C1268" s="3">
        <f t="shared" si="86"/>
        <v>143.59999999999977</v>
      </c>
      <c r="D1268" s="2">
        <v>15</v>
      </c>
      <c r="E1268" s="2">
        <v>6.35</v>
      </c>
    </row>
    <row r="1269" spans="1:5" x14ac:dyDescent="0.3">
      <c r="A1269">
        <v>9</v>
      </c>
      <c r="C1269" s="3">
        <f t="shared" si="86"/>
        <v>143.59999999999977</v>
      </c>
      <c r="D1269" s="3">
        <f>VLOOKUP(C1258,'Input Data'!$B$54:$Z$83,20,FALSE)</f>
        <v>16.318461499999998</v>
      </c>
      <c r="E1269" s="3">
        <f>VLOOKUP(C1258,'Input Data'!$B$54:$Z$83,21,FALSE)</f>
        <v>7.4</v>
      </c>
    </row>
    <row r="1270" spans="1:5" x14ac:dyDescent="0.3">
      <c r="A1270">
        <v>10</v>
      </c>
      <c r="C1270" s="3">
        <f t="shared" si="86"/>
        <v>143.59999999999977</v>
      </c>
      <c r="D1270" s="3">
        <f>VLOOKUP(C1258,'Input Data'!$B$54:$Z$83,13,FALSE)</f>
        <v>17.232329999999997</v>
      </c>
      <c r="E1270" s="3">
        <f>VLOOKUP(C1258,'Input Data'!$B$54:$Z$83,14,FALSE)</f>
        <v>9</v>
      </c>
    </row>
    <row r="1271" spans="1:5" x14ac:dyDescent="0.3">
      <c r="A1271">
        <v>11</v>
      </c>
      <c r="C1271" s="3">
        <f t="shared" si="86"/>
        <v>143.59999999999977</v>
      </c>
      <c r="D1271" s="3"/>
      <c r="E1271" s="3"/>
    </row>
    <row r="1272" spans="1:5" x14ac:dyDescent="0.3">
      <c r="A1272">
        <v>12</v>
      </c>
      <c r="C1272" s="3">
        <f t="shared" si="86"/>
        <v>143.59999999999977</v>
      </c>
    </row>
    <row r="1273" spans="1:5" x14ac:dyDescent="0.3">
      <c r="A1273">
        <v>13</v>
      </c>
      <c r="C1273" s="3">
        <f t="shared" si="86"/>
        <v>143.59999999999977</v>
      </c>
    </row>
    <row r="1274" spans="1:5" x14ac:dyDescent="0.3">
      <c r="A1274">
        <v>14</v>
      </c>
      <c r="C1274" s="3">
        <f t="shared" si="86"/>
        <v>143.59999999999977</v>
      </c>
    </row>
    <row r="1279" spans="1:5" x14ac:dyDescent="0.3">
      <c r="B1279" t="s">
        <v>6</v>
      </c>
      <c r="C1279" s="4">
        <f>C1258-2</f>
        <v>-2</v>
      </c>
    </row>
    <row r="1281" spans="1:5" x14ac:dyDescent="0.3">
      <c r="C1281" t="s">
        <v>11</v>
      </c>
      <c r="D1281" t="s">
        <v>12</v>
      </c>
      <c r="E1281" t="s">
        <v>13</v>
      </c>
    </row>
    <row r="1282" spans="1:5" x14ac:dyDescent="0.3">
      <c r="A1282">
        <v>1</v>
      </c>
      <c r="C1282" s="3">
        <f>VLOOKUP(C1279,'Input Data'!$B$54:$Z$83,2,FALSE)</f>
        <v>144.79999999999976</v>
      </c>
      <c r="D1282" s="2">
        <v>0</v>
      </c>
      <c r="E1282" s="2">
        <v>4.38</v>
      </c>
    </row>
    <row r="1283" spans="1:5" x14ac:dyDescent="0.3">
      <c r="A1283">
        <v>2</v>
      </c>
      <c r="C1283" s="3">
        <f t="shared" ref="C1283:C1337" si="89">C1282</f>
        <v>144.79999999999976</v>
      </c>
      <c r="D1283" s="2">
        <v>2</v>
      </c>
      <c r="E1283" s="2">
        <v>4.38</v>
      </c>
    </row>
    <row r="1284" spans="1:5" x14ac:dyDescent="0.3">
      <c r="A1284">
        <v>3</v>
      </c>
      <c r="C1284" s="3">
        <f t="shared" si="89"/>
        <v>144.79999999999976</v>
      </c>
      <c r="D1284" s="2">
        <v>4</v>
      </c>
      <c r="E1284" s="2">
        <v>4.42</v>
      </c>
    </row>
    <row r="1285" spans="1:5" x14ac:dyDescent="0.3">
      <c r="A1285">
        <v>4</v>
      </c>
      <c r="C1285" s="3">
        <f t="shared" si="89"/>
        <v>144.79999999999976</v>
      </c>
      <c r="D1285" s="2">
        <v>6</v>
      </c>
      <c r="E1285" s="2">
        <v>4.54</v>
      </c>
    </row>
    <row r="1286" spans="1:5" x14ac:dyDescent="0.3">
      <c r="A1286">
        <v>5</v>
      </c>
      <c r="C1286" s="3">
        <f t="shared" si="89"/>
        <v>144.79999999999976</v>
      </c>
      <c r="D1286" s="2">
        <v>9</v>
      </c>
      <c r="E1286" s="2">
        <v>4.82</v>
      </c>
    </row>
    <row r="1287" spans="1:5" x14ac:dyDescent="0.3">
      <c r="A1287">
        <v>6</v>
      </c>
      <c r="C1287" s="3">
        <f t="shared" si="89"/>
        <v>144.79999999999976</v>
      </c>
      <c r="D1287" s="2">
        <v>11</v>
      </c>
      <c r="E1287" s="2">
        <v>5.0999999999999996</v>
      </c>
    </row>
    <row r="1288" spans="1:5" x14ac:dyDescent="0.3">
      <c r="A1288">
        <v>7</v>
      </c>
      <c r="C1288" s="3">
        <f t="shared" si="89"/>
        <v>144.79999999999976</v>
      </c>
      <c r="D1288" s="3">
        <f>VLOOKUP(C1279,'Input Data'!$B$54:$Z$83,10,FALSE)</f>
        <v>12.996449999999999</v>
      </c>
      <c r="E1288" s="3">
        <f>VLOOKUP(C1279,'Input Data'!$B$54:$Z$83,11,FALSE)</f>
        <v>5.6</v>
      </c>
    </row>
    <row r="1289" spans="1:5" x14ac:dyDescent="0.3">
      <c r="A1289">
        <v>8</v>
      </c>
      <c r="C1289" s="3">
        <f t="shared" si="89"/>
        <v>144.79999999999976</v>
      </c>
      <c r="D1289" s="2">
        <v>14</v>
      </c>
      <c r="E1289" s="2">
        <v>6.1</v>
      </c>
    </row>
    <row r="1290" spans="1:5" x14ac:dyDescent="0.3">
      <c r="A1290">
        <v>9</v>
      </c>
      <c r="C1290" s="3">
        <f t="shared" si="89"/>
        <v>144.79999999999976</v>
      </c>
      <c r="D1290" s="3">
        <f>VLOOKUP(C1279,'Input Data'!$B$54:$Z$83,20,FALSE)</f>
        <v>15.957610999999998</v>
      </c>
      <c r="E1290" s="3">
        <f>VLOOKUP(C1279,'Input Data'!$B$54:$Z$83,21,FALSE)</f>
        <v>7.4</v>
      </c>
    </row>
    <row r="1291" spans="1:5" x14ac:dyDescent="0.3">
      <c r="A1291">
        <v>10</v>
      </c>
      <c r="C1291" s="3">
        <f t="shared" si="89"/>
        <v>144.79999999999976</v>
      </c>
      <c r="D1291" s="3">
        <f>VLOOKUP(C1279,'Input Data'!$B$54:$Z$83,13,FALSE)</f>
        <v>17.03979</v>
      </c>
      <c r="E1291" s="3">
        <f>VLOOKUP(C1279,'Input Data'!$B$54:$Z$83,14,FALSE)</f>
        <v>9</v>
      </c>
    </row>
    <row r="1292" spans="1:5" x14ac:dyDescent="0.3">
      <c r="A1292">
        <v>11</v>
      </c>
      <c r="C1292" s="3">
        <f t="shared" si="89"/>
        <v>144.79999999999976</v>
      </c>
      <c r="D1292" s="3"/>
      <c r="E1292" s="3"/>
    </row>
    <row r="1293" spans="1:5" x14ac:dyDescent="0.3">
      <c r="A1293">
        <v>12</v>
      </c>
      <c r="C1293" s="3">
        <f t="shared" si="89"/>
        <v>144.79999999999976</v>
      </c>
    </row>
    <row r="1294" spans="1:5" x14ac:dyDescent="0.3">
      <c r="A1294">
        <v>13</v>
      </c>
      <c r="C1294" s="3">
        <f t="shared" si="89"/>
        <v>144.79999999999976</v>
      </c>
    </row>
    <row r="1295" spans="1:5" x14ac:dyDescent="0.3">
      <c r="A1295">
        <v>14</v>
      </c>
      <c r="C1295" s="3">
        <f t="shared" si="89"/>
        <v>144.79999999999976</v>
      </c>
    </row>
    <row r="1300" spans="1:5" x14ac:dyDescent="0.3">
      <c r="B1300" t="s">
        <v>6</v>
      </c>
      <c r="C1300" s="4">
        <f>C1279-2</f>
        <v>-4</v>
      </c>
    </row>
    <row r="1302" spans="1:5" x14ac:dyDescent="0.3">
      <c r="C1302" t="s">
        <v>11</v>
      </c>
      <c r="D1302" t="s">
        <v>12</v>
      </c>
      <c r="E1302" t="s">
        <v>13</v>
      </c>
    </row>
    <row r="1303" spans="1:5" x14ac:dyDescent="0.3">
      <c r="A1303">
        <v>1</v>
      </c>
      <c r="C1303" s="3">
        <f>VLOOKUP(C1300,'Input Data'!$B$54:$Z$83,2,FALSE)</f>
        <v>145.99999999999974</v>
      </c>
      <c r="D1303" s="2">
        <v>0</v>
      </c>
      <c r="E1303" s="2">
        <v>4.66</v>
      </c>
    </row>
    <row r="1304" spans="1:5" x14ac:dyDescent="0.3">
      <c r="A1304">
        <v>2</v>
      </c>
      <c r="C1304" s="3">
        <f t="shared" ref="C1304" si="90">C1303</f>
        <v>145.99999999999974</v>
      </c>
      <c r="D1304" s="2">
        <v>2</v>
      </c>
      <c r="E1304" s="2">
        <v>4.66</v>
      </c>
    </row>
    <row r="1305" spans="1:5" x14ac:dyDescent="0.3">
      <c r="A1305">
        <v>3</v>
      </c>
      <c r="C1305" s="3">
        <f t="shared" si="89"/>
        <v>145.99999999999974</v>
      </c>
      <c r="D1305" s="2">
        <v>4</v>
      </c>
      <c r="E1305" s="2">
        <v>4.66</v>
      </c>
    </row>
    <row r="1306" spans="1:5" x14ac:dyDescent="0.3">
      <c r="A1306">
        <v>4</v>
      </c>
      <c r="C1306" s="3">
        <f t="shared" si="89"/>
        <v>145.99999999999974</v>
      </c>
      <c r="D1306" s="2">
        <v>6</v>
      </c>
      <c r="E1306" s="2">
        <v>4.74</v>
      </c>
    </row>
    <row r="1307" spans="1:5" x14ac:dyDescent="0.3">
      <c r="A1307">
        <v>5</v>
      </c>
      <c r="C1307" s="3">
        <f t="shared" si="89"/>
        <v>145.99999999999974</v>
      </c>
      <c r="D1307" s="2">
        <v>9</v>
      </c>
      <c r="E1307" s="2">
        <v>5.08</v>
      </c>
    </row>
    <row r="1308" spans="1:5" x14ac:dyDescent="0.3">
      <c r="A1308">
        <v>6</v>
      </c>
      <c r="C1308" s="3">
        <f t="shared" si="89"/>
        <v>145.99999999999974</v>
      </c>
      <c r="D1308" s="2">
        <v>10.5</v>
      </c>
      <c r="E1308" s="2">
        <v>5.3</v>
      </c>
    </row>
    <row r="1309" spans="1:5" x14ac:dyDescent="0.3">
      <c r="A1309">
        <v>7</v>
      </c>
      <c r="C1309" s="3">
        <f t="shared" si="89"/>
        <v>145.99999999999974</v>
      </c>
      <c r="D1309" s="3">
        <f>VLOOKUP(C1300,'Input Data'!$B$54:$Z$83,10,FALSE)</f>
        <v>12.03375</v>
      </c>
      <c r="E1309" s="3">
        <f>VLOOKUP(C1300,'Input Data'!$B$54:$Z$83,11,FALSE)</f>
        <v>5.6</v>
      </c>
    </row>
    <row r="1310" spans="1:5" x14ac:dyDescent="0.3">
      <c r="A1310">
        <v>8</v>
      </c>
      <c r="C1310" s="3">
        <f t="shared" si="89"/>
        <v>145.99999999999974</v>
      </c>
      <c r="D1310" s="2">
        <v>13.5</v>
      </c>
      <c r="E1310" s="2">
        <v>6.2</v>
      </c>
    </row>
    <row r="1311" spans="1:5" x14ac:dyDescent="0.3">
      <c r="A1311">
        <v>9</v>
      </c>
      <c r="C1311" s="3">
        <f t="shared" si="89"/>
        <v>145.99999999999974</v>
      </c>
      <c r="D1311" s="3">
        <f>VLOOKUP(C1300,'Input Data'!$B$54:$Z$83,20,FALSE)</f>
        <v>15.476476999999999</v>
      </c>
      <c r="E1311" s="3">
        <f>VLOOKUP(C1300,'Input Data'!$B$54:$Z$83,21,FALSE)</f>
        <v>7.4</v>
      </c>
    </row>
    <row r="1312" spans="1:5" x14ac:dyDescent="0.3">
      <c r="A1312">
        <v>10</v>
      </c>
      <c r="C1312" s="3">
        <f t="shared" si="89"/>
        <v>145.99999999999974</v>
      </c>
      <c r="D1312" s="3">
        <f>VLOOKUP(C1300,'Input Data'!$B$54:$Z$83,13,FALSE)</f>
        <v>16.654709999999998</v>
      </c>
      <c r="E1312" s="3">
        <f>VLOOKUP(C1300,'Input Data'!$B$54:$Z$83,14,FALSE)</f>
        <v>9</v>
      </c>
    </row>
    <row r="1313" spans="1:5" x14ac:dyDescent="0.3">
      <c r="A1313">
        <v>11</v>
      </c>
      <c r="C1313" s="3">
        <f t="shared" si="89"/>
        <v>145.99999999999974</v>
      </c>
      <c r="D1313" s="3"/>
      <c r="E1313" s="3"/>
    </row>
    <row r="1314" spans="1:5" x14ac:dyDescent="0.3">
      <c r="A1314">
        <v>12</v>
      </c>
      <c r="C1314" s="3">
        <f t="shared" si="89"/>
        <v>145.99999999999974</v>
      </c>
    </row>
    <row r="1315" spans="1:5" x14ac:dyDescent="0.3">
      <c r="A1315">
        <v>13</v>
      </c>
      <c r="C1315" s="3">
        <f t="shared" si="89"/>
        <v>145.99999999999974</v>
      </c>
    </row>
    <row r="1316" spans="1:5" x14ac:dyDescent="0.3">
      <c r="A1316">
        <v>14</v>
      </c>
      <c r="C1316" s="3">
        <f t="shared" si="89"/>
        <v>145.99999999999974</v>
      </c>
    </row>
    <row r="1321" spans="1:5" x14ac:dyDescent="0.3">
      <c r="B1321" t="s">
        <v>6</v>
      </c>
      <c r="C1321" s="4">
        <f>C1300-2</f>
        <v>-6</v>
      </c>
    </row>
    <row r="1323" spans="1:5" x14ac:dyDescent="0.3">
      <c r="C1323" t="s">
        <v>11</v>
      </c>
      <c r="D1323" t="s">
        <v>12</v>
      </c>
      <c r="E1323" t="s">
        <v>13</v>
      </c>
    </row>
    <row r="1324" spans="1:5" x14ac:dyDescent="0.3">
      <c r="A1324">
        <v>1</v>
      </c>
      <c r="C1324" s="3">
        <f>VLOOKUP(C1321,'Input Data'!$B$54:$Z$83,2,FALSE)</f>
        <v>147.19999999999973</v>
      </c>
      <c r="D1324" s="2">
        <v>0</v>
      </c>
      <c r="E1324" s="2">
        <v>4.9400000000000004</v>
      </c>
    </row>
    <row r="1325" spans="1:5" x14ac:dyDescent="0.3">
      <c r="A1325">
        <v>2</v>
      </c>
      <c r="C1325" s="3">
        <f t="shared" ref="C1325" si="91">C1324</f>
        <v>147.19999999999973</v>
      </c>
      <c r="D1325" s="2">
        <v>2</v>
      </c>
      <c r="E1325" s="2">
        <v>4.9400000000000004</v>
      </c>
    </row>
    <row r="1326" spans="1:5" x14ac:dyDescent="0.3">
      <c r="A1326">
        <v>3</v>
      </c>
      <c r="C1326" s="3">
        <f t="shared" si="89"/>
        <v>147.19999999999973</v>
      </c>
      <c r="D1326" s="2">
        <v>4</v>
      </c>
      <c r="E1326" s="2">
        <v>4.9800000000000004</v>
      </c>
    </row>
    <row r="1327" spans="1:5" x14ac:dyDescent="0.3">
      <c r="A1327">
        <v>4</v>
      </c>
      <c r="C1327" s="3">
        <f t="shared" si="89"/>
        <v>147.19999999999973</v>
      </c>
      <c r="D1327" s="2">
        <v>6</v>
      </c>
      <c r="E1327" s="2">
        <v>5.0199999999999996</v>
      </c>
    </row>
    <row r="1328" spans="1:5" x14ac:dyDescent="0.3">
      <c r="A1328">
        <v>5</v>
      </c>
      <c r="C1328" s="3">
        <f t="shared" si="89"/>
        <v>147.19999999999973</v>
      </c>
      <c r="D1328" s="2">
        <v>9</v>
      </c>
      <c r="E1328" s="2">
        <v>5.38</v>
      </c>
    </row>
    <row r="1329" spans="1:5" x14ac:dyDescent="0.3">
      <c r="A1329">
        <v>6</v>
      </c>
      <c r="C1329" s="3">
        <f t="shared" si="89"/>
        <v>147.19999999999973</v>
      </c>
      <c r="D1329" s="3">
        <f>VLOOKUP(C1321,'Input Data'!$B$54:$Z$83,10,FALSE)</f>
        <v>10.589699999999999</v>
      </c>
      <c r="E1329" s="3">
        <f>VLOOKUP(C1321,'Input Data'!$B$54:$Z$83,11,FALSE)</f>
        <v>5.6</v>
      </c>
    </row>
    <row r="1330" spans="1:5" x14ac:dyDescent="0.3">
      <c r="A1330">
        <v>7</v>
      </c>
      <c r="C1330" s="3">
        <f t="shared" si="89"/>
        <v>147.19999999999973</v>
      </c>
      <c r="D1330" s="2">
        <v>12</v>
      </c>
      <c r="E1330" s="2">
        <v>5.95</v>
      </c>
    </row>
    <row r="1331" spans="1:5" x14ac:dyDescent="0.3">
      <c r="A1331">
        <v>8</v>
      </c>
      <c r="C1331" s="3">
        <f t="shared" si="89"/>
        <v>147.19999999999973</v>
      </c>
      <c r="D1331" s="2">
        <v>13.5</v>
      </c>
      <c r="E1331" s="2">
        <v>6.47</v>
      </c>
    </row>
    <row r="1332" spans="1:5" x14ac:dyDescent="0.3">
      <c r="A1332">
        <v>9</v>
      </c>
      <c r="C1332" s="3">
        <f t="shared" si="89"/>
        <v>147.19999999999973</v>
      </c>
      <c r="D1332" s="3">
        <f>VLOOKUP(C1321,'Input Data'!$B$54:$Z$83,20,FALSE)</f>
        <v>14.995342999999998</v>
      </c>
      <c r="E1332" s="3">
        <f>VLOOKUP(C1321,'Input Data'!$B$54:$Z$83,21,FALSE)</f>
        <v>7.4</v>
      </c>
    </row>
    <row r="1333" spans="1:5" x14ac:dyDescent="0.3">
      <c r="A1333">
        <v>10</v>
      </c>
      <c r="C1333" s="3">
        <f t="shared" si="89"/>
        <v>147.19999999999973</v>
      </c>
      <c r="D1333" s="3">
        <f>VLOOKUP(C1321,'Input Data'!$B$54:$Z$83,13,FALSE)</f>
        <v>16.3659</v>
      </c>
      <c r="E1333" s="3">
        <f>VLOOKUP(C1321,'Input Data'!$B$54:$Z$83,14,FALSE)</f>
        <v>9</v>
      </c>
    </row>
    <row r="1334" spans="1:5" x14ac:dyDescent="0.3">
      <c r="A1334">
        <v>11</v>
      </c>
      <c r="C1334" s="3">
        <f t="shared" si="89"/>
        <v>147.19999999999973</v>
      </c>
      <c r="D1334" s="3"/>
      <c r="E1334" s="3"/>
    </row>
    <row r="1335" spans="1:5" x14ac:dyDescent="0.3">
      <c r="A1335">
        <v>12</v>
      </c>
      <c r="C1335" s="3">
        <f t="shared" si="89"/>
        <v>147.19999999999973</v>
      </c>
    </row>
    <row r="1336" spans="1:5" x14ac:dyDescent="0.3">
      <c r="A1336">
        <v>13</v>
      </c>
      <c r="C1336" s="3">
        <f t="shared" si="89"/>
        <v>147.19999999999973</v>
      </c>
    </row>
    <row r="1337" spans="1:5" x14ac:dyDescent="0.3">
      <c r="A1337">
        <v>14</v>
      </c>
      <c r="C1337" s="3">
        <f t="shared" si="89"/>
        <v>147.19999999999973</v>
      </c>
    </row>
    <row r="1342" spans="1:5" x14ac:dyDescent="0.3">
      <c r="B1342" t="s">
        <v>6</v>
      </c>
      <c r="C1342" s="4">
        <f>C1321-1</f>
        <v>-7</v>
      </c>
    </row>
    <row r="1344" spans="1:5" x14ac:dyDescent="0.3">
      <c r="C1344" t="s">
        <v>11</v>
      </c>
      <c r="D1344" t="s">
        <v>12</v>
      </c>
      <c r="E1344" t="s">
        <v>13</v>
      </c>
    </row>
    <row r="1345" spans="1:5" x14ac:dyDescent="0.3">
      <c r="A1345">
        <v>1</v>
      </c>
      <c r="C1345" s="3">
        <f>VLOOKUP(C1342,'Input Data'!$B$54:$Z$83,2,FALSE)</f>
        <v>147.79999999999973</v>
      </c>
      <c r="D1345" s="2">
        <v>0</v>
      </c>
      <c r="E1345" s="2">
        <v>5.0599999999999996</v>
      </c>
    </row>
    <row r="1346" spans="1:5" x14ac:dyDescent="0.3">
      <c r="A1346">
        <v>2</v>
      </c>
      <c r="C1346" s="3">
        <f t="shared" ref="C1346:C1358" si="92">C1345</f>
        <v>147.79999999999973</v>
      </c>
      <c r="D1346" s="2">
        <v>2</v>
      </c>
      <c r="E1346" s="2">
        <v>5.0599999999999996</v>
      </c>
    </row>
    <row r="1347" spans="1:5" x14ac:dyDescent="0.3">
      <c r="A1347">
        <v>3</v>
      </c>
      <c r="C1347" s="3">
        <f t="shared" si="92"/>
        <v>147.79999999999973</v>
      </c>
      <c r="D1347" s="2">
        <v>4</v>
      </c>
      <c r="E1347" s="2">
        <v>5.0999999999999996</v>
      </c>
    </row>
    <row r="1348" spans="1:5" x14ac:dyDescent="0.3">
      <c r="A1348">
        <v>4</v>
      </c>
      <c r="C1348" s="3">
        <f t="shared" si="92"/>
        <v>147.79999999999973</v>
      </c>
      <c r="D1348" s="2">
        <v>6</v>
      </c>
      <c r="E1348" s="2">
        <v>5.14</v>
      </c>
    </row>
    <row r="1349" spans="1:5" x14ac:dyDescent="0.3">
      <c r="A1349">
        <v>5</v>
      </c>
      <c r="C1349" s="3">
        <f t="shared" si="92"/>
        <v>147.79999999999973</v>
      </c>
      <c r="D1349" s="2">
        <v>8</v>
      </c>
      <c r="E1349">
        <v>5.38</v>
      </c>
    </row>
    <row r="1350" spans="1:5" x14ac:dyDescent="0.3">
      <c r="A1350">
        <v>6</v>
      </c>
      <c r="C1350" s="3">
        <f t="shared" si="92"/>
        <v>147.79999999999973</v>
      </c>
      <c r="D1350" s="3">
        <f>VLOOKUP(C1342,'Input Data'!$B$54:$Z$83,10,FALSE)</f>
        <v>9.8195399999999999</v>
      </c>
      <c r="E1350" s="3">
        <f>VLOOKUP(C1342,'Input Data'!$B$54:$Z$83,11,FALSE)</f>
        <v>5.6</v>
      </c>
    </row>
    <row r="1351" spans="1:5" x14ac:dyDescent="0.3">
      <c r="A1351">
        <v>7</v>
      </c>
      <c r="C1351" s="3">
        <f t="shared" si="92"/>
        <v>147.79999999999973</v>
      </c>
      <c r="D1351" s="2">
        <v>11.5</v>
      </c>
      <c r="E1351" s="2">
        <v>6</v>
      </c>
    </row>
    <row r="1352" spans="1:5" x14ac:dyDescent="0.3">
      <c r="A1352">
        <v>8</v>
      </c>
      <c r="C1352" s="3">
        <f t="shared" si="92"/>
        <v>147.79999999999973</v>
      </c>
      <c r="D1352" s="2">
        <v>13</v>
      </c>
      <c r="E1352" s="2">
        <v>6.48</v>
      </c>
    </row>
    <row r="1353" spans="1:5" x14ac:dyDescent="0.3">
      <c r="A1353">
        <v>9</v>
      </c>
      <c r="C1353" s="3">
        <f t="shared" si="92"/>
        <v>147.79999999999973</v>
      </c>
      <c r="D1353" s="3">
        <f>VLOOKUP(C1342,'Input Data'!$B$54:$Z$83,20,FALSE)</f>
        <v>14.754775999999998</v>
      </c>
      <c r="E1353" s="3">
        <f>VLOOKUP(C1342,'Input Data'!$B$54:$Z$83,21,FALSE)</f>
        <v>7.4</v>
      </c>
    </row>
    <row r="1354" spans="1:5" x14ac:dyDescent="0.3">
      <c r="A1354">
        <v>10</v>
      </c>
      <c r="C1354" s="3">
        <f t="shared" si="92"/>
        <v>147.79999999999973</v>
      </c>
      <c r="D1354" s="3">
        <f>VLOOKUP(C1342,'Input Data'!$B$54:$Z$83,13,FALSE)</f>
        <v>16.173359999999999</v>
      </c>
      <c r="E1354" s="3">
        <f>VLOOKUP(C1342,'Input Data'!$B$54:$Z$83,14,FALSE)</f>
        <v>9</v>
      </c>
    </row>
    <row r="1355" spans="1:5" x14ac:dyDescent="0.3">
      <c r="A1355">
        <v>11</v>
      </c>
      <c r="C1355" s="3">
        <f t="shared" si="92"/>
        <v>147.79999999999973</v>
      </c>
      <c r="D1355" s="3"/>
      <c r="E1355" s="3"/>
    </row>
    <row r="1356" spans="1:5" x14ac:dyDescent="0.3">
      <c r="A1356">
        <v>12</v>
      </c>
      <c r="C1356" s="3">
        <f t="shared" si="92"/>
        <v>147.79999999999973</v>
      </c>
    </row>
    <row r="1357" spans="1:5" x14ac:dyDescent="0.3">
      <c r="A1357">
        <v>13</v>
      </c>
      <c r="C1357" s="3">
        <f t="shared" si="92"/>
        <v>147.79999999999973</v>
      </c>
    </row>
    <row r="1358" spans="1:5" x14ac:dyDescent="0.3">
      <c r="A1358">
        <v>14</v>
      </c>
      <c r="C1358" s="3">
        <f t="shared" si="92"/>
        <v>147.79999999999973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20BA-6213-49BC-836C-5C11186B574E}">
  <dimension ref="A2:U109"/>
  <sheetViews>
    <sheetView workbookViewId="0">
      <selection activeCell="C94" sqref="C94"/>
    </sheetView>
  </sheetViews>
  <sheetFormatPr defaultRowHeight="14.4" x14ac:dyDescent="0.3"/>
  <sheetData>
    <row r="2" spans="1:17" x14ac:dyDescent="0.3">
      <c r="D2" t="s">
        <v>28</v>
      </c>
    </row>
    <row r="3" spans="1:17" x14ac:dyDescent="0.3">
      <c r="D3" t="s">
        <v>29</v>
      </c>
    </row>
    <row r="4" spans="1:17" x14ac:dyDescent="0.3">
      <c r="B4" t="s">
        <v>6</v>
      </c>
      <c r="C4" t="s">
        <v>11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</row>
    <row r="5" spans="1:17" x14ac:dyDescent="0.3">
      <c r="A5" s="27">
        <v>4</v>
      </c>
      <c r="B5">
        <v>128</v>
      </c>
      <c r="C5" s="7">
        <f ca="1">INDIRECT("Frames!C"&amp;(A5+1))</f>
        <v>47.8</v>
      </c>
      <c r="D5" s="3">
        <f ca="1">INDIRECT("Frames!D"&amp;($A5+D$4))</f>
        <v>0</v>
      </c>
      <c r="E5" s="3">
        <f t="shared" ref="E5:Q20" ca="1" si="0">INDIRECT("Frames!D"&amp;($A5+E$4))</f>
        <v>3.9000000000000004</v>
      </c>
      <c r="F5" s="3">
        <f t="shared" ca="1" si="0"/>
        <v>7.4</v>
      </c>
      <c r="G5" s="3">
        <f t="shared" ca="1" si="0"/>
        <v>10.25</v>
      </c>
      <c r="H5" s="3">
        <f t="shared" ca="1" si="0"/>
        <v>12.7</v>
      </c>
      <c r="I5" s="3">
        <f t="shared" ca="1" si="0"/>
        <v>14.749999999999998</v>
      </c>
      <c r="J5" s="3">
        <f t="shared" ca="1" si="0"/>
        <v>16.399999999999999</v>
      </c>
      <c r="K5" s="3">
        <f t="shared" ca="1" si="0"/>
        <v>17.399999999999999</v>
      </c>
      <c r="L5" s="3">
        <f t="shared" ca="1" si="0"/>
        <v>18.132000000000001</v>
      </c>
      <c r="M5" s="3">
        <f t="shared" ca="1" si="0"/>
        <v>18.399999999999999</v>
      </c>
      <c r="N5" s="3">
        <f t="shared" ca="1" si="0"/>
        <v>18.399999999999999</v>
      </c>
      <c r="O5" s="3">
        <f t="shared" ca="1" si="0"/>
        <v>18.399999999999999</v>
      </c>
      <c r="P5" s="3">
        <f t="shared" ca="1" si="0"/>
        <v>18.399999999999999</v>
      </c>
      <c r="Q5" s="3">
        <f t="shared" ca="1" si="0"/>
        <v>18.399999999999999</v>
      </c>
    </row>
    <row r="6" spans="1:17" x14ac:dyDescent="0.3">
      <c r="A6" s="27">
        <f>A5+21</f>
        <v>25</v>
      </c>
      <c r="B6">
        <f>B5+2</f>
        <v>130</v>
      </c>
      <c r="C6" s="7">
        <f t="shared" ref="C6:C39" ca="1" si="1">INDIRECT("Frames!C"&amp;(A6+1))</f>
        <v>46.2</v>
      </c>
      <c r="D6" s="3">
        <f t="shared" ref="D6:Q21" ca="1" si="2">INDIRECT("Frames!D"&amp;($A6+D$4))</f>
        <v>0</v>
      </c>
      <c r="E6" s="3">
        <f t="shared" ca="1" si="0"/>
        <v>3.6775600000000015</v>
      </c>
      <c r="F6" s="3">
        <f t="shared" ca="1" si="0"/>
        <v>7.1775600000000015</v>
      </c>
      <c r="G6" s="3">
        <f t="shared" ca="1" si="0"/>
        <v>10.027560000000001</v>
      </c>
      <c r="H6" s="3">
        <f t="shared" ca="1" si="0"/>
        <v>12.47756</v>
      </c>
      <c r="I6" s="3">
        <f t="shared" ca="1" si="0"/>
        <v>14.527559999999999</v>
      </c>
      <c r="J6" s="3">
        <f t="shared" ca="1" si="0"/>
        <v>16.17756</v>
      </c>
      <c r="K6" s="3">
        <f t="shared" ca="1" si="0"/>
        <v>17</v>
      </c>
      <c r="L6" s="3">
        <f t="shared" ca="1" si="0"/>
        <v>18.122713999999998</v>
      </c>
      <c r="M6" s="3">
        <f t="shared" ca="1" si="0"/>
        <v>18.399999999999999</v>
      </c>
      <c r="N6" s="3">
        <f t="shared" ca="1" si="0"/>
        <v>18.399999999999999</v>
      </c>
      <c r="O6" s="3">
        <f t="shared" ca="1" si="0"/>
        <v>18.399999999999999</v>
      </c>
      <c r="P6" s="3">
        <f t="shared" ca="1" si="0"/>
        <v>18.399999999999999</v>
      </c>
      <c r="Q6" s="3">
        <f t="shared" ca="1" si="0"/>
        <v>18.399999999999999</v>
      </c>
    </row>
    <row r="7" spans="1:17" x14ac:dyDescent="0.3">
      <c r="A7" s="27">
        <f t="shared" ref="A7:A40" si="3">A6+21</f>
        <v>46</v>
      </c>
      <c r="B7">
        <f t="shared" ref="B7:B40" si="4">B6+2</f>
        <v>132</v>
      </c>
      <c r="C7" s="7">
        <f t="shared" ca="1" si="1"/>
        <v>44.600000000000009</v>
      </c>
      <c r="D7" s="3">
        <f t="shared" ca="1" si="2"/>
        <v>0</v>
      </c>
      <c r="E7" s="3">
        <f t="shared" ca="1" si="0"/>
        <v>3.4849700000000023</v>
      </c>
      <c r="F7" s="3">
        <f t="shared" ca="1" si="0"/>
        <v>6.9849700000000023</v>
      </c>
      <c r="G7" s="3">
        <f t="shared" ca="1" si="0"/>
        <v>9.834970000000002</v>
      </c>
      <c r="H7" s="3">
        <f t="shared" ca="1" si="0"/>
        <v>12.284970000000001</v>
      </c>
      <c r="I7" s="3">
        <f t="shared" ca="1" si="0"/>
        <v>14.33497</v>
      </c>
      <c r="J7" s="3">
        <f t="shared" ca="1" si="0"/>
        <v>15.984970000000001</v>
      </c>
      <c r="K7" s="3">
        <f t="shared" ca="1" si="0"/>
        <v>17</v>
      </c>
      <c r="L7" s="3">
        <f t="shared" ca="1" si="0"/>
        <v>18.042524999999998</v>
      </c>
      <c r="M7" s="3">
        <f t="shared" ca="1" si="0"/>
        <v>18.390999999999998</v>
      </c>
      <c r="N7" s="3">
        <f t="shared" ca="1" si="0"/>
        <v>18.399999999999999</v>
      </c>
      <c r="O7" s="3">
        <f t="shared" ca="1" si="0"/>
        <v>18.399999999999999</v>
      </c>
      <c r="P7" s="3">
        <f t="shared" ca="1" si="0"/>
        <v>18.399999999999999</v>
      </c>
      <c r="Q7" s="3">
        <f t="shared" ca="1" si="0"/>
        <v>18.399999999999999</v>
      </c>
    </row>
    <row r="8" spans="1:17" x14ac:dyDescent="0.3">
      <c r="A8" s="27">
        <f t="shared" si="3"/>
        <v>67</v>
      </c>
      <c r="B8">
        <f t="shared" si="4"/>
        <v>134</v>
      </c>
      <c r="C8" s="7">
        <f t="shared" ca="1" si="1"/>
        <v>43.000000000000014</v>
      </c>
      <c r="D8" s="3">
        <f t="shared" ca="1" si="2"/>
        <v>0</v>
      </c>
      <c r="E8" s="3">
        <f t="shared" ca="1" si="0"/>
        <v>3.2923800000000032</v>
      </c>
      <c r="F8" s="3">
        <f t="shared" ca="1" si="0"/>
        <v>6.7923800000000032</v>
      </c>
      <c r="G8" s="3">
        <f t="shared" ca="1" si="0"/>
        <v>9.6423800000000028</v>
      </c>
      <c r="H8" s="3">
        <f t="shared" ca="1" si="0"/>
        <v>12.092380000000002</v>
      </c>
      <c r="I8" s="3">
        <f t="shared" ca="1" si="0"/>
        <v>14.142380000000001</v>
      </c>
      <c r="J8" s="3">
        <f t="shared" ca="1" si="0"/>
        <v>15.792380000000001</v>
      </c>
      <c r="K8" s="3">
        <f t="shared" ca="1" si="0"/>
        <v>17</v>
      </c>
      <c r="L8" s="3">
        <f t="shared" ca="1" si="0"/>
        <v>17.962336000000001</v>
      </c>
      <c r="M8" s="3">
        <f t="shared" ca="1" si="0"/>
        <v>18.373999999999999</v>
      </c>
      <c r="N8" s="3">
        <f t="shared" ca="1" si="0"/>
        <v>18.399999999999999</v>
      </c>
      <c r="O8" s="3">
        <f t="shared" ca="1" si="0"/>
        <v>18.399999999999999</v>
      </c>
      <c r="P8" s="3">
        <f t="shared" ca="1" si="0"/>
        <v>18.399999999999999</v>
      </c>
      <c r="Q8" s="3">
        <f t="shared" ca="1" si="0"/>
        <v>18.399999999999999</v>
      </c>
    </row>
    <row r="9" spans="1:17" x14ac:dyDescent="0.3">
      <c r="A9" s="27">
        <f t="shared" si="3"/>
        <v>88</v>
      </c>
      <c r="B9">
        <f t="shared" si="4"/>
        <v>136</v>
      </c>
      <c r="C9" s="7">
        <f t="shared" ca="1" si="1"/>
        <v>41.40000000000002</v>
      </c>
      <c r="D9" s="3">
        <f t="shared" ca="1" si="2"/>
        <v>0</v>
      </c>
      <c r="E9" s="3">
        <f t="shared" ca="1" si="0"/>
        <v>3.0997900000000005</v>
      </c>
      <c r="F9" s="3">
        <f t="shared" ca="1" si="0"/>
        <v>6.5997900000000005</v>
      </c>
      <c r="G9" s="3">
        <f t="shared" ca="1" si="0"/>
        <v>9.4497900000000001</v>
      </c>
      <c r="H9" s="3">
        <f t="shared" ca="1" si="0"/>
        <v>11.899789999999999</v>
      </c>
      <c r="I9" s="3">
        <f t="shared" ca="1" si="0"/>
        <v>13.94979</v>
      </c>
      <c r="J9" s="3">
        <f t="shared" ca="1" si="0"/>
        <v>15.59979</v>
      </c>
      <c r="K9" s="3">
        <f t="shared" ca="1" si="0"/>
        <v>17</v>
      </c>
      <c r="L9" s="3">
        <f t="shared" ca="1" si="0"/>
        <v>17.801957999999999</v>
      </c>
      <c r="M9" s="3">
        <f t="shared" ca="1" si="0"/>
        <v>18.303000000000001</v>
      </c>
      <c r="N9" s="3">
        <f t="shared" ca="1" si="0"/>
        <v>18.399999999999999</v>
      </c>
      <c r="O9" s="3">
        <f t="shared" ca="1" si="0"/>
        <v>18.399999999999999</v>
      </c>
      <c r="P9" s="3">
        <f t="shared" ca="1" si="0"/>
        <v>18.399999999999999</v>
      </c>
      <c r="Q9" s="3">
        <f t="shared" ca="1" si="0"/>
        <v>18.399999999999999</v>
      </c>
    </row>
    <row r="10" spans="1:17" x14ac:dyDescent="0.3">
      <c r="A10" s="27">
        <f t="shared" si="3"/>
        <v>109</v>
      </c>
      <c r="B10">
        <f t="shared" si="4"/>
        <v>138</v>
      </c>
      <c r="C10" s="7">
        <f t="shared" ca="1" si="1"/>
        <v>39.800000000000026</v>
      </c>
      <c r="D10" s="3">
        <f t="shared" ca="1" si="2"/>
        <v>0</v>
      </c>
      <c r="E10" s="3">
        <f t="shared" ca="1" si="0"/>
        <v>2.7146100000000022</v>
      </c>
      <c r="F10" s="3">
        <f t="shared" ca="1" si="0"/>
        <v>6.2146100000000022</v>
      </c>
      <c r="G10" s="3">
        <f t="shared" ca="1" si="0"/>
        <v>9.0646100000000018</v>
      </c>
      <c r="H10" s="3">
        <f t="shared" ca="1" si="0"/>
        <v>11.514610000000001</v>
      </c>
      <c r="I10" s="3">
        <f t="shared" ca="1" si="0"/>
        <v>13.56461</v>
      </c>
      <c r="J10" s="3">
        <f t="shared" ca="1" si="0"/>
        <v>15.21461</v>
      </c>
      <c r="K10" s="3">
        <f t="shared" ca="1" si="0"/>
        <v>16.5</v>
      </c>
      <c r="L10" s="3">
        <f t="shared" ca="1" si="0"/>
        <v>17.561391</v>
      </c>
      <c r="M10" s="3">
        <f t="shared" ca="1" si="0"/>
        <v>18.18</v>
      </c>
      <c r="N10" s="3">
        <f t="shared" ca="1" si="0"/>
        <v>18.399999999999999</v>
      </c>
      <c r="O10" s="3">
        <f t="shared" ca="1" si="0"/>
        <v>18.399999999999999</v>
      </c>
      <c r="P10" s="3">
        <f t="shared" ca="1" si="0"/>
        <v>18.399999999999999</v>
      </c>
      <c r="Q10" s="3">
        <f t="shared" ca="1" si="0"/>
        <v>18.399999999999999</v>
      </c>
    </row>
    <row r="11" spans="1:17" x14ac:dyDescent="0.3">
      <c r="A11" s="27">
        <f t="shared" si="3"/>
        <v>130</v>
      </c>
      <c r="B11">
        <f t="shared" si="4"/>
        <v>140</v>
      </c>
      <c r="C11" s="7">
        <f t="shared" ca="1" si="1"/>
        <v>38.200000000000031</v>
      </c>
      <c r="D11" s="3">
        <f t="shared" ca="1" si="2"/>
        <v>0</v>
      </c>
      <c r="E11" s="3">
        <f t="shared" ca="1" si="0"/>
        <v>2.3294300000000003</v>
      </c>
      <c r="F11" s="3">
        <f t="shared" ca="1" si="0"/>
        <v>5.8294300000000003</v>
      </c>
      <c r="G11" s="3">
        <f t="shared" ca="1" si="0"/>
        <v>8.67943</v>
      </c>
      <c r="H11" s="3">
        <f t="shared" ca="1" si="0"/>
        <v>11.129429999999999</v>
      </c>
      <c r="I11" s="3">
        <f t="shared" ca="1" si="0"/>
        <v>13.17943</v>
      </c>
      <c r="J11" s="3">
        <f t="shared" ca="1" si="0"/>
        <v>14.82943</v>
      </c>
      <c r="K11" s="3">
        <f t="shared" ca="1" si="0"/>
        <v>16</v>
      </c>
      <c r="L11" s="3">
        <f t="shared" ca="1" si="0"/>
        <v>17.240634999999997</v>
      </c>
      <c r="M11" s="3">
        <f t="shared" ca="1" si="0"/>
        <v>17.984999999999999</v>
      </c>
      <c r="N11" s="3">
        <f t="shared" ca="1" si="0"/>
        <v>18.324999999999999</v>
      </c>
      <c r="O11" s="3">
        <f t="shared" ca="1" si="0"/>
        <v>18.399999999999999</v>
      </c>
      <c r="P11" s="3">
        <f t="shared" ca="1" si="0"/>
        <v>18.399999999999999</v>
      </c>
      <c r="Q11" s="3">
        <f t="shared" ca="1" si="0"/>
        <v>18.399999999999999</v>
      </c>
    </row>
    <row r="12" spans="1:17" x14ac:dyDescent="0.3">
      <c r="A12" s="27">
        <f t="shared" si="3"/>
        <v>151</v>
      </c>
      <c r="B12">
        <f t="shared" si="4"/>
        <v>142</v>
      </c>
      <c r="C12" s="7">
        <f t="shared" ca="1" si="1"/>
        <v>36.600000000000037</v>
      </c>
      <c r="D12" s="3">
        <f t="shared" ca="1" si="2"/>
        <v>0</v>
      </c>
      <c r="E12" s="3">
        <f t="shared" ca="1" si="0"/>
        <v>1.944250000000002</v>
      </c>
      <c r="F12" s="3">
        <f t="shared" ca="1" si="0"/>
        <v>5.444250000000002</v>
      </c>
      <c r="G12" s="3">
        <f t="shared" ca="1" si="0"/>
        <v>8.2942500000000017</v>
      </c>
      <c r="H12" s="3">
        <f t="shared" ca="1" si="0"/>
        <v>10.744250000000001</v>
      </c>
      <c r="I12" s="3">
        <f t="shared" ca="1" si="0"/>
        <v>12.79425</v>
      </c>
      <c r="J12" s="3">
        <f t="shared" ca="1" si="0"/>
        <v>14.44425</v>
      </c>
      <c r="K12" s="3">
        <f t="shared" ca="1" si="0"/>
        <v>15.5</v>
      </c>
      <c r="L12" s="3">
        <f t="shared" ca="1" si="0"/>
        <v>16.919878999999998</v>
      </c>
      <c r="M12" s="3">
        <f t="shared" ca="1" si="0"/>
        <v>17.756</v>
      </c>
      <c r="N12" s="3">
        <f t="shared" ca="1" si="0"/>
        <v>18.25</v>
      </c>
      <c r="O12" s="3">
        <f t="shared" ca="1" si="0"/>
        <v>18.399999999999999</v>
      </c>
      <c r="P12" s="3">
        <f t="shared" ca="1" si="0"/>
        <v>18.363281000000001</v>
      </c>
      <c r="Q12" s="3">
        <f t="shared" ca="1" si="0"/>
        <v>18.399999999999999</v>
      </c>
    </row>
    <row r="13" spans="1:17" x14ac:dyDescent="0.3">
      <c r="A13" s="27">
        <f t="shared" si="3"/>
        <v>172</v>
      </c>
      <c r="B13">
        <f t="shared" si="4"/>
        <v>144</v>
      </c>
      <c r="C13" s="7">
        <f t="shared" ca="1" si="1"/>
        <v>35.000000000000043</v>
      </c>
      <c r="D13" s="3">
        <f t="shared" ca="1" si="2"/>
        <v>0</v>
      </c>
      <c r="E13" s="3">
        <f t="shared" ca="1" si="0"/>
        <v>1.5590699999999984</v>
      </c>
      <c r="F13" s="3">
        <f t="shared" ca="1" si="0"/>
        <v>5.0590699999999984</v>
      </c>
      <c r="G13" s="3">
        <f t="shared" ca="1" si="0"/>
        <v>7.9090699999999989</v>
      </c>
      <c r="H13" s="3">
        <f t="shared" ca="1" si="0"/>
        <v>10.359069999999999</v>
      </c>
      <c r="I13" s="3">
        <f t="shared" ca="1" si="0"/>
        <v>12.40907</v>
      </c>
      <c r="J13" s="3">
        <f t="shared" ca="1" si="0"/>
        <v>14.05907</v>
      </c>
      <c r="K13" s="3">
        <f t="shared" ca="1" si="0"/>
        <v>15</v>
      </c>
      <c r="L13" s="3">
        <f t="shared" ca="1" si="0"/>
        <v>16.478839499999999</v>
      </c>
      <c r="M13" s="3">
        <f t="shared" ca="1" si="0"/>
        <v>17.402999999999999</v>
      </c>
      <c r="N13" s="3">
        <f t="shared" ca="1" si="0"/>
        <v>18.056000000000001</v>
      </c>
      <c r="O13" s="3">
        <f t="shared" ca="1" si="0"/>
        <v>18.356999999999999</v>
      </c>
      <c r="P13" s="3">
        <f t="shared" ca="1" si="0"/>
        <v>18.323186499999998</v>
      </c>
      <c r="Q13" s="3">
        <f t="shared" ca="1" si="0"/>
        <v>18.399999999999999</v>
      </c>
    </row>
    <row r="14" spans="1:17" x14ac:dyDescent="0.3">
      <c r="A14" s="27">
        <f t="shared" si="3"/>
        <v>193</v>
      </c>
      <c r="B14">
        <f t="shared" si="4"/>
        <v>146</v>
      </c>
      <c r="C14" s="7">
        <f t="shared" ca="1" si="1"/>
        <v>33.400000000000048</v>
      </c>
      <c r="D14" s="3">
        <f t="shared" ca="1" si="2"/>
        <v>0</v>
      </c>
      <c r="E14" s="3">
        <f t="shared" ca="1" si="0"/>
        <v>0.98130000000000095</v>
      </c>
      <c r="F14" s="3">
        <f t="shared" ca="1" si="0"/>
        <v>4.4813000000000009</v>
      </c>
      <c r="G14" s="3">
        <f t="shared" ca="1" si="0"/>
        <v>7.3313000000000015</v>
      </c>
      <c r="H14" s="3">
        <f t="shared" ca="1" si="0"/>
        <v>9.7813000000000017</v>
      </c>
      <c r="I14" s="3">
        <f t="shared" ca="1" si="0"/>
        <v>11.831300000000001</v>
      </c>
      <c r="J14" s="3">
        <f t="shared" ca="1" si="0"/>
        <v>13.481300000000001</v>
      </c>
      <c r="K14" s="3">
        <f t="shared" ca="1" si="0"/>
        <v>15</v>
      </c>
      <c r="L14" s="3">
        <f t="shared" ca="1" si="0"/>
        <v>15.957610999999998</v>
      </c>
      <c r="M14" s="3">
        <f t="shared" ca="1" si="0"/>
        <v>16.978999999999999</v>
      </c>
      <c r="N14" s="3">
        <f t="shared" ca="1" si="0"/>
        <v>17.738</v>
      </c>
      <c r="O14" s="3">
        <f t="shared" ca="1" si="0"/>
        <v>18.202000000000002</v>
      </c>
      <c r="P14" s="3">
        <f t="shared" ca="1" si="0"/>
        <v>18.283091999999996</v>
      </c>
      <c r="Q14" s="3">
        <f t="shared" ca="1" si="0"/>
        <v>18.399999999999999</v>
      </c>
    </row>
    <row r="15" spans="1:17" x14ac:dyDescent="0.3">
      <c r="A15" s="27">
        <f t="shared" si="3"/>
        <v>214</v>
      </c>
      <c r="B15">
        <f t="shared" si="4"/>
        <v>148</v>
      </c>
      <c r="C15" s="7">
        <f t="shared" ca="1" si="1"/>
        <v>31.80000000000005</v>
      </c>
      <c r="D15" s="3">
        <f t="shared" ca="1" si="2"/>
        <v>0</v>
      </c>
      <c r="E15" s="3">
        <f t="shared" ca="1" si="0"/>
        <v>0</v>
      </c>
      <c r="F15" s="3">
        <f t="shared" ca="1" si="0"/>
        <v>3.9035300000000004</v>
      </c>
      <c r="G15" s="3">
        <f t="shared" ca="1" si="0"/>
        <v>6.7535300000000005</v>
      </c>
      <c r="H15" s="3">
        <f t="shared" ca="1" si="0"/>
        <v>9.2035300000000007</v>
      </c>
      <c r="I15" s="3">
        <f t="shared" ca="1" si="0"/>
        <v>11.25353</v>
      </c>
      <c r="J15" s="3">
        <f t="shared" ca="1" si="0"/>
        <v>12.90353</v>
      </c>
      <c r="K15" s="3">
        <f t="shared" ca="1" si="0"/>
        <v>14.5</v>
      </c>
      <c r="L15" s="3">
        <f t="shared" ca="1" si="0"/>
        <v>15.436382499999997</v>
      </c>
      <c r="M15" s="3">
        <f t="shared" ca="1" si="0"/>
        <v>16.466999999999999</v>
      </c>
      <c r="N15" s="3">
        <f t="shared" ca="1" si="0"/>
        <v>17.315000000000001</v>
      </c>
      <c r="O15" s="3">
        <f t="shared" ca="1" si="0"/>
        <v>17.919</v>
      </c>
      <c r="P15" s="3">
        <f t="shared" ca="1" si="0"/>
        <v>18.122713999999998</v>
      </c>
      <c r="Q15" s="3">
        <f t="shared" ca="1" si="0"/>
        <v>18.315000000000001</v>
      </c>
    </row>
    <row r="16" spans="1:17" x14ac:dyDescent="0.3">
      <c r="A16" s="27">
        <f t="shared" si="3"/>
        <v>235</v>
      </c>
      <c r="B16">
        <f t="shared" si="4"/>
        <v>150</v>
      </c>
      <c r="C16" s="7">
        <f t="shared" ca="1" si="1"/>
        <v>30.200000000000049</v>
      </c>
      <c r="D16" s="3">
        <f t="shared" ca="1" si="2"/>
        <v>0</v>
      </c>
      <c r="E16" s="3">
        <f t="shared" ca="1" si="0"/>
        <v>0</v>
      </c>
      <c r="F16" s="3">
        <f t="shared" ca="1" si="0"/>
        <v>3.3257599999999994</v>
      </c>
      <c r="G16" s="3">
        <f t="shared" ca="1" si="0"/>
        <v>6.1757599999999995</v>
      </c>
      <c r="H16" s="3">
        <f t="shared" ca="1" si="0"/>
        <v>8.6257599999999996</v>
      </c>
      <c r="I16" s="3">
        <f t="shared" ca="1" si="0"/>
        <v>10.67576</v>
      </c>
      <c r="J16" s="3">
        <f t="shared" ca="1" si="0"/>
        <v>12.325760000000001</v>
      </c>
      <c r="K16" s="3">
        <f t="shared" ca="1" si="0"/>
        <v>13.5</v>
      </c>
      <c r="L16" s="3">
        <f t="shared" ca="1" si="0"/>
        <v>14.834964999999999</v>
      </c>
      <c r="M16" s="3">
        <f t="shared" ca="1" si="0"/>
        <v>15.938000000000001</v>
      </c>
      <c r="N16" s="3">
        <f t="shared" ca="1" si="0"/>
        <v>16.82</v>
      </c>
      <c r="O16" s="3">
        <f t="shared" ca="1" si="0"/>
        <v>17.509</v>
      </c>
      <c r="P16" s="3">
        <f t="shared" ca="1" si="0"/>
        <v>17.801957999999999</v>
      </c>
      <c r="Q16" s="3">
        <f t="shared" ca="1" si="0"/>
        <v>18.074000000000002</v>
      </c>
    </row>
    <row r="17" spans="1:17" x14ac:dyDescent="0.3">
      <c r="A17" s="27">
        <f t="shared" si="3"/>
        <v>256</v>
      </c>
      <c r="B17">
        <f t="shared" si="4"/>
        <v>152</v>
      </c>
      <c r="C17" s="7">
        <f t="shared" ca="1" si="1"/>
        <v>28.600000000000048</v>
      </c>
      <c r="D17" s="3">
        <f t="shared" ca="1" si="2"/>
        <v>0</v>
      </c>
      <c r="E17" s="3">
        <f t="shared" ca="1" si="0"/>
        <v>0</v>
      </c>
      <c r="F17" s="3">
        <f t="shared" ca="1" si="0"/>
        <v>2.5553999999999983</v>
      </c>
      <c r="G17" s="3">
        <f t="shared" ca="1" si="0"/>
        <v>5.4053999999999984</v>
      </c>
      <c r="H17" s="3">
        <f t="shared" ca="1" si="0"/>
        <v>7.8553999999999986</v>
      </c>
      <c r="I17" s="3">
        <f t="shared" ca="1" si="0"/>
        <v>9.9053999999999984</v>
      </c>
      <c r="J17" s="3">
        <f t="shared" ca="1" si="0"/>
        <v>11.555399999999999</v>
      </c>
      <c r="K17" s="3">
        <f t="shared" ca="1" si="0"/>
        <v>13</v>
      </c>
      <c r="L17" s="3">
        <f t="shared" ca="1" si="0"/>
        <v>14.193453</v>
      </c>
      <c r="M17" s="3">
        <f t="shared" ca="1" si="0"/>
        <v>15.303000000000001</v>
      </c>
      <c r="N17" s="3">
        <f t="shared" ca="1" si="0"/>
        <v>16.291</v>
      </c>
      <c r="O17" s="3">
        <f t="shared" ca="1" si="0"/>
        <v>17.013999999999999</v>
      </c>
      <c r="P17" s="3">
        <f t="shared" ca="1" si="0"/>
        <v>17.401012999999999</v>
      </c>
      <c r="Q17" s="3">
        <f t="shared" ca="1" si="0"/>
        <v>17.721</v>
      </c>
    </row>
    <row r="18" spans="1:17" x14ac:dyDescent="0.3">
      <c r="A18" s="27">
        <f t="shared" si="3"/>
        <v>277</v>
      </c>
      <c r="B18">
        <f t="shared" si="4"/>
        <v>154</v>
      </c>
      <c r="C18" s="7">
        <f t="shared" ca="1" si="1"/>
        <v>27.000000000000046</v>
      </c>
      <c r="D18" s="3">
        <f t="shared" ca="1" si="2"/>
        <v>0</v>
      </c>
      <c r="E18" s="3">
        <f t="shared" ca="1" si="0"/>
        <v>0</v>
      </c>
      <c r="F18" s="3">
        <f t="shared" ca="1" si="0"/>
        <v>1.9005940000000012</v>
      </c>
      <c r="G18" s="3">
        <f t="shared" ca="1" si="0"/>
        <v>4.7505940000000013</v>
      </c>
      <c r="H18" s="3">
        <f t="shared" ca="1" si="0"/>
        <v>7.2005940000000015</v>
      </c>
      <c r="I18" s="3">
        <f t="shared" ca="1" si="0"/>
        <v>9.2505940000000013</v>
      </c>
      <c r="J18" s="3">
        <f t="shared" ca="1" si="0"/>
        <v>10.900594000000002</v>
      </c>
      <c r="K18" s="3">
        <f t="shared" ca="1" si="0"/>
        <v>12</v>
      </c>
      <c r="L18" s="3">
        <f t="shared" ca="1" si="0"/>
        <v>13.471751999999999</v>
      </c>
      <c r="M18" s="3">
        <f t="shared" ca="1" si="0"/>
        <v>14.667</v>
      </c>
      <c r="N18" s="3">
        <f t="shared" ca="1" si="0"/>
        <v>15.638</v>
      </c>
      <c r="O18" s="3">
        <f t="shared" ca="1" si="0"/>
        <v>16.475999999999999</v>
      </c>
      <c r="P18" s="3">
        <f t="shared" ca="1" si="0"/>
        <v>16.919878999999998</v>
      </c>
      <c r="Q18" s="3">
        <f t="shared" ca="1" si="0"/>
        <v>17.295999999999999</v>
      </c>
    </row>
    <row r="19" spans="1:17" x14ac:dyDescent="0.3">
      <c r="A19" s="27">
        <f t="shared" si="3"/>
        <v>298</v>
      </c>
      <c r="B19">
        <f t="shared" si="4"/>
        <v>156</v>
      </c>
      <c r="C19" s="7">
        <f t="shared" ca="1" si="1"/>
        <v>25.400000000000045</v>
      </c>
      <c r="D19" s="3">
        <f t="shared" ca="1" si="2"/>
        <v>0</v>
      </c>
      <c r="E19" s="3">
        <f t="shared" ca="1" si="0"/>
        <v>0</v>
      </c>
      <c r="F19" s="3">
        <f t="shared" ca="1" si="0"/>
        <v>1.0146799999999998</v>
      </c>
      <c r="G19" s="3">
        <f t="shared" ca="1" si="0"/>
        <v>3.8646799999999999</v>
      </c>
      <c r="H19" s="3">
        <f t="shared" ca="1" si="0"/>
        <v>6.3146800000000001</v>
      </c>
      <c r="I19" s="3">
        <f t="shared" ca="1" si="0"/>
        <v>8.3646799999999999</v>
      </c>
      <c r="J19" s="3">
        <f t="shared" ca="1" si="0"/>
        <v>10.01468</v>
      </c>
      <c r="K19" s="3">
        <f t="shared" ca="1" si="0"/>
        <v>11.5</v>
      </c>
      <c r="L19" s="3">
        <f t="shared" ca="1" si="0"/>
        <v>12.750050999999999</v>
      </c>
      <c r="M19" s="3">
        <f t="shared" ca="1" si="0"/>
        <v>13.944000000000001</v>
      </c>
      <c r="N19" s="3">
        <f t="shared" ca="1" si="0"/>
        <v>14.967000000000001</v>
      </c>
      <c r="O19" s="3">
        <f t="shared" ca="1" si="0"/>
        <v>15.91</v>
      </c>
      <c r="P19" s="3">
        <f t="shared" ca="1" si="0"/>
        <v>16.358556</v>
      </c>
      <c r="Q19" s="3">
        <f t="shared" ca="1" si="0"/>
        <v>16.786999999999999</v>
      </c>
    </row>
    <row r="20" spans="1:17" x14ac:dyDescent="0.3">
      <c r="A20" s="27">
        <f t="shared" si="3"/>
        <v>319</v>
      </c>
      <c r="B20">
        <f t="shared" si="4"/>
        <v>158</v>
      </c>
      <c r="C20" s="7">
        <f t="shared" ca="1" si="1"/>
        <v>23.800000000000043</v>
      </c>
      <c r="D20" s="3">
        <f t="shared" ca="1" si="2"/>
        <v>0</v>
      </c>
      <c r="E20" s="3">
        <f t="shared" ca="1" si="0"/>
        <v>0</v>
      </c>
      <c r="F20" s="3">
        <f t="shared" ca="1" si="0"/>
        <v>0</v>
      </c>
      <c r="G20" s="3">
        <f t="shared" ca="1" si="0"/>
        <v>3.1906149999999993</v>
      </c>
      <c r="H20" s="3">
        <f t="shared" ca="1" si="0"/>
        <v>5.6406149999999995</v>
      </c>
      <c r="I20" s="3">
        <f t="shared" ca="1" si="0"/>
        <v>7.6906149999999993</v>
      </c>
      <c r="J20" s="3">
        <f t="shared" ca="1" si="0"/>
        <v>9.3406149999999997</v>
      </c>
      <c r="K20" s="3">
        <f t="shared" ca="1" si="0"/>
        <v>10.5</v>
      </c>
      <c r="L20" s="3">
        <f t="shared" ca="1" si="0"/>
        <v>12.108538999999999</v>
      </c>
      <c r="M20" s="3">
        <f t="shared" ca="1" si="0"/>
        <v>13.202</v>
      </c>
      <c r="N20" s="3">
        <f t="shared" ca="1" si="0"/>
        <v>14.297000000000001</v>
      </c>
      <c r="O20" s="3">
        <f t="shared" ca="1" si="0"/>
        <v>15.246</v>
      </c>
      <c r="P20" s="3">
        <f t="shared" ca="1" si="0"/>
        <v>15.797232999999999</v>
      </c>
      <c r="Q20" s="3">
        <f t="shared" ca="1" si="0"/>
        <v>16.236000000000001</v>
      </c>
    </row>
    <row r="21" spans="1:17" x14ac:dyDescent="0.3">
      <c r="A21" s="27">
        <f t="shared" si="3"/>
        <v>340</v>
      </c>
      <c r="B21">
        <f t="shared" si="4"/>
        <v>160</v>
      </c>
      <c r="C21" s="7">
        <f t="shared" ca="1" si="1"/>
        <v>22.400000000000041</v>
      </c>
      <c r="D21" s="3">
        <f t="shared" ca="1" si="2"/>
        <v>0</v>
      </c>
      <c r="E21" s="3">
        <f t="shared" ca="1" si="2"/>
        <v>0</v>
      </c>
      <c r="F21" s="3">
        <f t="shared" ca="1" si="2"/>
        <v>0</v>
      </c>
      <c r="G21" s="3">
        <f t="shared" ca="1" si="2"/>
        <v>2.6128449999999983</v>
      </c>
      <c r="H21" s="3">
        <f t="shared" ca="1" si="2"/>
        <v>5.0628449999999985</v>
      </c>
      <c r="I21" s="3">
        <f t="shared" ca="1" si="2"/>
        <v>7.1128449999999983</v>
      </c>
      <c r="J21" s="3">
        <f t="shared" ca="1" si="2"/>
        <v>8.7628449999999987</v>
      </c>
      <c r="K21" s="3">
        <f t="shared" ca="1" si="2"/>
        <v>10</v>
      </c>
      <c r="L21" s="3">
        <f t="shared" ca="1" si="2"/>
        <v>11.426932499999999</v>
      </c>
      <c r="M21" s="3">
        <f t="shared" ca="1" si="2"/>
        <v>12.602</v>
      </c>
      <c r="N21" s="3">
        <f t="shared" ca="1" si="2"/>
        <v>13.696999999999999</v>
      </c>
      <c r="O21" s="3">
        <f t="shared" ca="1" si="2"/>
        <v>14.694000000000001</v>
      </c>
      <c r="P21" s="3">
        <f t="shared" ca="1" si="2"/>
        <v>15.235909999999999</v>
      </c>
      <c r="Q21" s="3">
        <f t="shared" ca="1" si="2"/>
        <v>15.698</v>
      </c>
    </row>
    <row r="22" spans="1:17" x14ac:dyDescent="0.3">
      <c r="A22" s="27">
        <f t="shared" si="3"/>
        <v>361</v>
      </c>
      <c r="B22">
        <f t="shared" si="4"/>
        <v>162</v>
      </c>
      <c r="C22" s="7">
        <f t="shared" ca="1" si="1"/>
        <v>21.200000000000038</v>
      </c>
      <c r="D22" s="3">
        <f t="shared" ref="D22:Q40" ca="1" si="5">INDIRECT("Frames!D"&amp;($A22+D$4))</f>
        <v>0</v>
      </c>
      <c r="E22" s="3">
        <f t="shared" ca="1" si="5"/>
        <v>0</v>
      </c>
      <c r="F22" s="3">
        <f t="shared" ca="1" si="5"/>
        <v>0</v>
      </c>
      <c r="G22" s="3">
        <f t="shared" ca="1" si="5"/>
        <v>1.9965569999999992</v>
      </c>
      <c r="H22" s="3">
        <f t="shared" ca="1" si="5"/>
        <v>4.4465569999999994</v>
      </c>
      <c r="I22" s="3">
        <f t="shared" ca="1" si="5"/>
        <v>6.4965569999999992</v>
      </c>
      <c r="J22" s="3">
        <f t="shared" ca="1" si="5"/>
        <v>8.1465569999999996</v>
      </c>
      <c r="K22" s="3">
        <f t="shared" ca="1" si="5"/>
        <v>9.5</v>
      </c>
      <c r="L22" s="3">
        <f t="shared" ca="1" si="5"/>
        <v>10.865609499999998</v>
      </c>
      <c r="M22" s="3">
        <f t="shared" ca="1" si="5"/>
        <v>11.995999999999999</v>
      </c>
      <c r="N22" s="3">
        <f t="shared" ca="1" si="5"/>
        <v>13.096</v>
      </c>
      <c r="O22" s="3">
        <f t="shared" ca="1" si="5"/>
        <v>14.143000000000001</v>
      </c>
      <c r="P22" s="3">
        <f t="shared" ca="1" si="5"/>
        <v>14.674586999999999</v>
      </c>
      <c r="Q22" s="3">
        <f t="shared" ca="1" si="5"/>
        <v>15.202999999999999</v>
      </c>
    </row>
    <row r="23" spans="1:17" x14ac:dyDescent="0.3">
      <c r="A23" s="27">
        <f t="shared" si="3"/>
        <v>382</v>
      </c>
      <c r="B23">
        <f t="shared" si="4"/>
        <v>164</v>
      </c>
      <c r="C23" s="7">
        <f t="shared" ca="1" si="1"/>
        <v>20.000000000000036</v>
      </c>
      <c r="D23" s="3">
        <f t="shared" ca="1" si="5"/>
        <v>0</v>
      </c>
      <c r="E23" s="3">
        <f t="shared" ca="1" si="5"/>
        <v>0</v>
      </c>
      <c r="F23" s="3">
        <f t="shared" ca="1" si="5"/>
        <v>0</v>
      </c>
      <c r="G23" s="3">
        <f t="shared" ca="1" si="5"/>
        <v>1.4573049999999999</v>
      </c>
      <c r="H23" s="3">
        <f t="shared" ca="1" si="5"/>
        <v>3.907305</v>
      </c>
      <c r="I23" s="3">
        <f t="shared" ca="1" si="5"/>
        <v>5.9573049999999999</v>
      </c>
      <c r="J23" s="3">
        <f t="shared" ca="1" si="5"/>
        <v>7.6073050000000002</v>
      </c>
      <c r="K23" s="3">
        <f t="shared" ca="1" si="5"/>
        <v>9</v>
      </c>
      <c r="L23" s="3">
        <f t="shared" ca="1" si="5"/>
        <v>10.264192</v>
      </c>
      <c r="M23" s="3">
        <f t="shared" ca="1" si="5"/>
        <v>11.389999999999999</v>
      </c>
      <c r="N23" s="3">
        <f t="shared" ca="1" si="5"/>
        <v>12.548999999999999</v>
      </c>
      <c r="O23" s="3">
        <f t="shared" ca="1" si="5"/>
        <v>13.590999999999999</v>
      </c>
      <c r="P23" s="3">
        <f t="shared" ca="1" si="5"/>
        <v>14.153358499999998</v>
      </c>
      <c r="Q23" s="3">
        <f t="shared" ca="1" si="5"/>
        <v>14.638</v>
      </c>
    </row>
    <row r="24" spans="1:17" x14ac:dyDescent="0.3">
      <c r="A24" s="27">
        <f t="shared" si="3"/>
        <v>403</v>
      </c>
      <c r="B24">
        <f t="shared" si="4"/>
        <v>166</v>
      </c>
      <c r="C24" s="7">
        <f t="shared" ca="1" si="1"/>
        <v>18.800000000000033</v>
      </c>
      <c r="D24" s="3">
        <f t="shared" ca="1" si="5"/>
        <v>0</v>
      </c>
      <c r="E24" s="3">
        <f t="shared" ca="1" si="5"/>
        <v>0</v>
      </c>
      <c r="F24" s="3">
        <f t="shared" ca="1" si="5"/>
        <v>0</v>
      </c>
      <c r="G24" s="3">
        <f t="shared" ca="1" si="5"/>
        <v>0.9758300000000002</v>
      </c>
      <c r="H24" s="3">
        <f t="shared" ca="1" si="5"/>
        <v>3.4258300000000004</v>
      </c>
      <c r="I24" s="3">
        <f t="shared" ca="1" si="5"/>
        <v>5.4758300000000002</v>
      </c>
      <c r="J24" s="3">
        <f t="shared" ca="1" si="5"/>
        <v>7.1258299999999997</v>
      </c>
      <c r="K24" s="3">
        <f t="shared" ca="1" si="5"/>
        <v>8.5</v>
      </c>
      <c r="L24" s="3">
        <f t="shared" ca="1" si="5"/>
        <v>9.702868999999998</v>
      </c>
      <c r="M24" s="3">
        <f t="shared" ca="1" si="5"/>
        <v>10.783999999999997</v>
      </c>
      <c r="N24" s="3">
        <f t="shared" ca="1" si="5"/>
        <v>11.949</v>
      </c>
      <c r="O24" s="3">
        <f t="shared" ca="1" si="5"/>
        <v>13.010999999999999</v>
      </c>
      <c r="P24" s="3">
        <f t="shared" ca="1" si="5"/>
        <v>13.5759977</v>
      </c>
      <c r="Q24" s="3">
        <f t="shared" ca="1" si="5"/>
        <v>14.1</v>
      </c>
    </row>
    <row r="25" spans="1:17" x14ac:dyDescent="0.3">
      <c r="A25" s="27">
        <f t="shared" si="3"/>
        <v>424</v>
      </c>
      <c r="B25">
        <f t="shared" si="4"/>
        <v>168</v>
      </c>
      <c r="C25" s="7">
        <f t="shared" ca="1" si="1"/>
        <v>17.60000000000003</v>
      </c>
      <c r="D25" s="3">
        <f t="shared" ca="1" si="5"/>
        <v>0</v>
      </c>
      <c r="E25" s="3">
        <f t="shared" ca="1" si="5"/>
        <v>0</v>
      </c>
      <c r="F25" s="3">
        <f t="shared" ca="1" si="5"/>
        <v>0</v>
      </c>
      <c r="G25" s="3">
        <f t="shared" ca="1" si="5"/>
        <v>0</v>
      </c>
      <c r="H25" s="3">
        <f t="shared" ca="1" si="5"/>
        <v>2.8095419999999995</v>
      </c>
      <c r="I25" s="3">
        <f t="shared" ca="1" si="5"/>
        <v>4.8595419999999994</v>
      </c>
      <c r="J25" s="3">
        <f t="shared" ca="1" si="5"/>
        <v>6.5095419999999997</v>
      </c>
      <c r="K25" s="3">
        <f t="shared" ca="1" si="5"/>
        <v>8</v>
      </c>
      <c r="L25" s="3">
        <f t="shared" ca="1" si="5"/>
        <v>9.1415459999999982</v>
      </c>
      <c r="M25" s="3">
        <f t="shared" ca="1" si="5"/>
        <v>10.177999999999995</v>
      </c>
      <c r="N25" s="3">
        <f t="shared" ca="1" si="5"/>
        <v>11.401999999999999</v>
      </c>
      <c r="O25" s="3">
        <f t="shared" ca="1" si="5"/>
        <v>12.403</v>
      </c>
      <c r="P25" s="3">
        <f t="shared" ca="1" si="5"/>
        <v>12.990617999999998</v>
      </c>
      <c r="Q25" s="3">
        <f t="shared" ca="1" si="5"/>
        <v>13.464</v>
      </c>
    </row>
    <row r="26" spans="1:17" x14ac:dyDescent="0.3">
      <c r="A26" s="27">
        <f t="shared" si="3"/>
        <v>445</v>
      </c>
      <c r="B26">
        <f t="shared" si="4"/>
        <v>170</v>
      </c>
      <c r="C26" s="7">
        <f t="shared" ca="1" si="1"/>
        <v>16.400000000000027</v>
      </c>
      <c r="D26" s="3">
        <f t="shared" ca="1" si="5"/>
        <v>0</v>
      </c>
      <c r="E26" s="3">
        <f t="shared" ca="1" si="5"/>
        <v>0</v>
      </c>
      <c r="F26" s="3">
        <f t="shared" ca="1" si="5"/>
        <v>0</v>
      </c>
      <c r="G26" s="3">
        <f t="shared" ca="1" si="5"/>
        <v>0</v>
      </c>
      <c r="H26" s="3">
        <f t="shared" ca="1" si="5"/>
        <v>2.3280669999999999</v>
      </c>
      <c r="I26" s="3">
        <f t="shared" ca="1" si="5"/>
        <v>4.3780669999999997</v>
      </c>
      <c r="J26" s="3">
        <f t="shared" ca="1" si="5"/>
        <v>6.0280670000000001</v>
      </c>
      <c r="K26" s="3">
        <f t="shared" ca="1" si="5"/>
        <v>7.5</v>
      </c>
      <c r="L26" s="3">
        <f t="shared" ca="1" si="5"/>
        <v>8.540128499999998</v>
      </c>
      <c r="M26" s="3">
        <f t="shared" ca="1" si="5"/>
        <v>9.5719999999999956</v>
      </c>
      <c r="N26" s="3">
        <f t="shared" ca="1" si="5"/>
        <v>10.784000000000001</v>
      </c>
      <c r="O26" s="3">
        <f t="shared" ca="1" si="5"/>
        <v>11.795</v>
      </c>
      <c r="P26" s="3">
        <f t="shared" ca="1" si="5"/>
        <v>12.349105999999999</v>
      </c>
      <c r="Q26" s="3">
        <f t="shared" ca="1" si="5"/>
        <v>12.87</v>
      </c>
    </row>
    <row r="27" spans="1:17" x14ac:dyDescent="0.3">
      <c r="A27" s="27">
        <f t="shared" si="3"/>
        <v>466</v>
      </c>
      <c r="B27">
        <f t="shared" si="4"/>
        <v>172</v>
      </c>
      <c r="C27" s="7">
        <f t="shared" ca="1" si="1"/>
        <v>15.200000000000028</v>
      </c>
      <c r="D27" s="3">
        <f t="shared" ca="1" si="5"/>
        <v>0</v>
      </c>
      <c r="E27" s="3">
        <f t="shared" ca="1" si="5"/>
        <v>0</v>
      </c>
      <c r="F27" s="3">
        <f t="shared" ca="1" si="5"/>
        <v>0</v>
      </c>
      <c r="G27" s="3">
        <f t="shared" ca="1" si="5"/>
        <v>0</v>
      </c>
      <c r="H27" s="3">
        <f t="shared" ca="1" si="5"/>
        <v>1.6925200000000005</v>
      </c>
      <c r="I27" s="3">
        <f t="shared" ca="1" si="5"/>
        <v>3.7425200000000003</v>
      </c>
      <c r="J27" s="3">
        <f t="shared" ca="1" si="5"/>
        <v>5.3925200000000002</v>
      </c>
      <c r="K27" s="3">
        <f t="shared" ca="1" si="5"/>
        <v>7</v>
      </c>
      <c r="L27" s="3">
        <f t="shared" ca="1" si="5"/>
        <v>8.058994499999999</v>
      </c>
      <c r="M27" s="3">
        <f t="shared" ca="1" si="5"/>
        <v>8.9659999999999958</v>
      </c>
      <c r="N27" s="3">
        <f t="shared" ca="1" si="5"/>
        <v>10.166</v>
      </c>
      <c r="O27" s="3">
        <f t="shared" ca="1" si="5"/>
        <v>11.144</v>
      </c>
      <c r="P27" s="3">
        <f t="shared" ca="1" si="5"/>
        <v>11.667499499999998</v>
      </c>
      <c r="Q27" s="3">
        <f t="shared" ca="1" si="5"/>
        <v>12.218999999999999</v>
      </c>
    </row>
    <row r="28" spans="1:17" x14ac:dyDescent="0.3">
      <c r="A28" s="27">
        <f t="shared" si="3"/>
        <v>487</v>
      </c>
      <c r="B28">
        <f t="shared" si="4"/>
        <v>174</v>
      </c>
      <c r="C28" s="7">
        <f t="shared" ca="1" si="1"/>
        <v>14.000000000000028</v>
      </c>
      <c r="D28" s="3">
        <f t="shared" ca="1" si="5"/>
        <v>0</v>
      </c>
      <c r="E28" s="3">
        <f t="shared" ca="1" si="5"/>
        <v>0</v>
      </c>
      <c r="F28" s="3">
        <f t="shared" ca="1" si="5"/>
        <v>0</v>
      </c>
      <c r="G28" s="3">
        <f t="shared" ca="1" si="5"/>
        <v>0</v>
      </c>
      <c r="H28" s="3">
        <f t="shared" ca="1" si="5"/>
        <v>1.2110449999999999</v>
      </c>
      <c r="I28" s="3">
        <f t="shared" ca="1" si="5"/>
        <v>3.2610449999999997</v>
      </c>
      <c r="J28" s="3">
        <f t="shared" ca="1" si="5"/>
        <v>4.9110449999999997</v>
      </c>
      <c r="K28" s="3">
        <f t="shared" ca="1" si="5"/>
        <v>6</v>
      </c>
      <c r="L28" s="3">
        <f t="shared" ca="1" si="5"/>
        <v>7.4575769999999997</v>
      </c>
      <c r="M28" s="3">
        <f t="shared" ca="1" si="5"/>
        <v>8.3599999999999959</v>
      </c>
      <c r="N28" s="3">
        <f t="shared" ca="1" si="5"/>
        <v>9.5660000000000007</v>
      </c>
      <c r="O28" s="3">
        <f t="shared" ca="1" si="5"/>
        <v>10.465999999999999</v>
      </c>
      <c r="P28" s="3">
        <f t="shared" ca="1" si="5"/>
        <v>10.985892999999999</v>
      </c>
      <c r="Q28" s="3">
        <f t="shared" ca="1" si="5"/>
        <v>11.526</v>
      </c>
    </row>
    <row r="29" spans="1:17" x14ac:dyDescent="0.3">
      <c r="A29" s="27">
        <f t="shared" si="3"/>
        <v>508</v>
      </c>
      <c r="B29">
        <f t="shared" si="4"/>
        <v>176</v>
      </c>
      <c r="C29" s="7">
        <f t="shared" ca="1" si="1"/>
        <v>12.800000000000029</v>
      </c>
      <c r="D29" s="3">
        <f t="shared" ca="1" si="5"/>
        <v>0</v>
      </c>
      <c r="E29" s="3">
        <f t="shared" ca="1" si="5"/>
        <v>0</v>
      </c>
      <c r="F29" s="3">
        <f t="shared" ca="1" si="5"/>
        <v>0</v>
      </c>
      <c r="G29" s="3">
        <f t="shared" ca="1" si="5"/>
        <v>0</v>
      </c>
      <c r="H29" s="3">
        <f t="shared" ca="1" si="5"/>
        <v>0.72957000000000027</v>
      </c>
      <c r="I29" s="3">
        <f t="shared" ca="1" si="5"/>
        <v>2.7795700000000001</v>
      </c>
      <c r="J29" s="3">
        <f t="shared" ca="1" si="5"/>
        <v>4.42957</v>
      </c>
      <c r="K29" s="3">
        <f t="shared" ca="1" si="5"/>
        <v>5.5</v>
      </c>
      <c r="L29" s="3">
        <f t="shared" ca="1" si="5"/>
        <v>6.8561594999999995</v>
      </c>
      <c r="M29" s="3">
        <f t="shared" ca="1" si="5"/>
        <v>7.7539999999999978</v>
      </c>
      <c r="N29" s="3">
        <f t="shared" ca="1" si="5"/>
        <v>8.9309999999999992</v>
      </c>
      <c r="O29" s="3">
        <f t="shared" ca="1" si="5"/>
        <v>9.8149999999999995</v>
      </c>
      <c r="P29" s="3">
        <f t="shared" ca="1" si="5"/>
        <v>10.304286499999998</v>
      </c>
      <c r="Q29" s="3">
        <f t="shared" ca="1" si="5"/>
        <v>10.833</v>
      </c>
    </row>
    <row r="30" spans="1:17" x14ac:dyDescent="0.3">
      <c r="A30" s="27">
        <f t="shared" si="3"/>
        <v>529</v>
      </c>
      <c r="B30">
        <f t="shared" si="4"/>
        <v>178</v>
      </c>
      <c r="C30" s="7">
        <f t="shared" ca="1" si="1"/>
        <v>11.60000000000003</v>
      </c>
      <c r="D30" s="3">
        <f t="shared" ca="1" si="5"/>
        <v>0</v>
      </c>
      <c r="E30" s="3">
        <f t="shared" ca="1" si="5"/>
        <v>0</v>
      </c>
      <c r="F30" s="3">
        <f t="shared" ca="1" si="5"/>
        <v>0</v>
      </c>
      <c r="G30" s="3">
        <f t="shared" ca="1" si="5"/>
        <v>0</v>
      </c>
      <c r="H30" s="3">
        <f t="shared" ca="1" si="5"/>
        <v>0</v>
      </c>
      <c r="I30" s="3">
        <f t="shared" ca="1" si="5"/>
        <v>2.2018000000000004</v>
      </c>
      <c r="J30" s="3">
        <f t="shared" ca="1" si="5"/>
        <v>3.8518000000000003</v>
      </c>
      <c r="K30" s="3">
        <f t="shared" ca="1" si="5"/>
        <v>5</v>
      </c>
      <c r="L30" s="3">
        <f t="shared" ca="1" si="5"/>
        <v>6.2547419999999994</v>
      </c>
      <c r="M30" s="3">
        <f t="shared" ca="1" si="5"/>
        <v>7.1479999999999979</v>
      </c>
      <c r="N30" s="3">
        <f t="shared" ca="1" si="5"/>
        <v>8.26</v>
      </c>
      <c r="O30" s="3">
        <f t="shared" ca="1" si="5"/>
        <v>9.1359999999999992</v>
      </c>
      <c r="P30" s="3">
        <f t="shared" ca="1" si="5"/>
        <v>9.5825854999999986</v>
      </c>
      <c r="Q30" s="3">
        <f t="shared" ca="1" si="5"/>
        <v>10.125999999999999</v>
      </c>
    </row>
    <row r="31" spans="1:17" x14ac:dyDescent="0.3">
      <c r="A31" s="27">
        <f t="shared" si="3"/>
        <v>550</v>
      </c>
      <c r="B31">
        <f t="shared" si="4"/>
        <v>180</v>
      </c>
      <c r="C31" s="7">
        <f t="shared" ca="1" si="1"/>
        <v>10.400000000000031</v>
      </c>
      <c r="D31" s="3">
        <f t="shared" ca="1" si="5"/>
        <v>0</v>
      </c>
      <c r="E31" s="3">
        <f t="shared" ca="1" si="5"/>
        <v>0</v>
      </c>
      <c r="F31" s="3">
        <f t="shared" ca="1" si="5"/>
        <v>0</v>
      </c>
      <c r="G31" s="3">
        <f t="shared" ca="1" si="5"/>
        <v>0</v>
      </c>
      <c r="H31" s="3">
        <f t="shared" ca="1" si="5"/>
        <v>0</v>
      </c>
      <c r="I31" s="3">
        <f t="shared" ca="1" si="5"/>
        <v>1.6240300000000003</v>
      </c>
      <c r="J31" s="3">
        <f t="shared" ca="1" si="5"/>
        <v>3.2740300000000002</v>
      </c>
      <c r="K31" s="3">
        <f t="shared" ca="1" si="5"/>
        <v>4.5</v>
      </c>
      <c r="L31" s="3">
        <f t="shared" ca="1" si="5"/>
        <v>5.6533245000000001</v>
      </c>
      <c r="M31" s="3">
        <f t="shared" ca="1" si="5"/>
        <v>6.5419999999999989</v>
      </c>
      <c r="N31" s="3">
        <f t="shared" ca="1" si="5"/>
        <v>7.5720000000000001</v>
      </c>
      <c r="O31" s="3">
        <f t="shared" ca="1" si="5"/>
        <v>8.4149999999999991</v>
      </c>
      <c r="P31" s="3">
        <f t="shared" ca="1" si="5"/>
        <v>8.8608845000000009</v>
      </c>
      <c r="Q31" s="3">
        <f t="shared" ca="1" si="5"/>
        <v>9.3770000000000007</v>
      </c>
    </row>
    <row r="32" spans="1:17" x14ac:dyDescent="0.3">
      <c r="A32" s="27">
        <f t="shared" si="3"/>
        <v>571</v>
      </c>
      <c r="B32">
        <f t="shared" si="4"/>
        <v>182</v>
      </c>
      <c r="C32" s="7">
        <f t="shared" ca="1" si="1"/>
        <v>9.2000000000000313</v>
      </c>
      <c r="D32" s="3">
        <f t="shared" ca="1" si="5"/>
        <v>0</v>
      </c>
      <c r="E32" s="3">
        <f t="shared" ca="1" si="5"/>
        <v>0</v>
      </c>
      <c r="F32" s="3">
        <f t="shared" ca="1" si="5"/>
        <v>0</v>
      </c>
      <c r="G32" s="3">
        <f t="shared" ca="1" si="5"/>
        <v>0</v>
      </c>
      <c r="H32" s="3">
        <f t="shared" ca="1" si="5"/>
        <v>0</v>
      </c>
      <c r="I32" s="3">
        <f t="shared" ca="1" si="5"/>
        <v>1.1425549999999998</v>
      </c>
      <c r="J32" s="3">
        <f t="shared" ca="1" si="5"/>
        <v>2.7925549999999997</v>
      </c>
      <c r="K32" s="3">
        <f t="shared" ca="1" si="5"/>
        <v>4</v>
      </c>
      <c r="L32" s="3">
        <f t="shared" ca="1" si="5"/>
        <v>5.0920014999999994</v>
      </c>
      <c r="M32" s="3">
        <f t="shared" ca="1" si="5"/>
        <v>5.9359999999999991</v>
      </c>
      <c r="N32" s="3">
        <f t="shared" ca="1" si="5"/>
        <v>6.9009999999999998</v>
      </c>
      <c r="O32" s="3">
        <f t="shared" ca="1" si="5"/>
        <v>7.6790000000000003</v>
      </c>
      <c r="P32" s="3">
        <f t="shared" ca="1" si="5"/>
        <v>8.1231456999999985</v>
      </c>
      <c r="Q32" s="3">
        <f t="shared" ca="1" si="5"/>
        <v>8.5990000000000002</v>
      </c>
    </row>
    <row r="33" spans="1:17" x14ac:dyDescent="0.3">
      <c r="A33" s="27">
        <f t="shared" si="3"/>
        <v>592</v>
      </c>
      <c r="B33">
        <f t="shared" si="4"/>
        <v>184</v>
      </c>
      <c r="C33" s="7">
        <f t="shared" ca="1" si="1"/>
        <v>8.000000000000032</v>
      </c>
      <c r="D33" s="3">
        <f t="shared" ca="1" si="5"/>
        <v>0</v>
      </c>
      <c r="E33" s="3">
        <f t="shared" ca="1" si="5"/>
        <v>0</v>
      </c>
      <c r="F33" s="3">
        <f t="shared" ca="1" si="5"/>
        <v>0</v>
      </c>
      <c r="G33" s="3">
        <f t="shared" ca="1" si="5"/>
        <v>0</v>
      </c>
      <c r="H33" s="3">
        <f t="shared" ca="1" si="5"/>
        <v>0</v>
      </c>
      <c r="I33" s="3">
        <f t="shared" ca="1" si="5"/>
        <v>0.66108000000000011</v>
      </c>
      <c r="J33" s="3">
        <f t="shared" ca="1" si="5"/>
        <v>2.31108</v>
      </c>
      <c r="K33" s="3">
        <f t="shared" ca="1" si="5"/>
        <v>3.5</v>
      </c>
      <c r="L33" s="3">
        <f t="shared" ca="1" si="5"/>
        <v>4.4504894999999998</v>
      </c>
      <c r="M33" s="3">
        <f t="shared" ca="1" si="5"/>
        <v>5.33</v>
      </c>
      <c r="N33" s="3">
        <f t="shared" ca="1" si="5"/>
        <v>6.2130000000000001</v>
      </c>
      <c r="O33" s="3">
        <f t="shared" ca="1" si="5"/>
        <v>6.93</v>
      </c>
      <c r="P33" s="3">
        <f t="shared" ca="1" si="5"/>
        <v>7.3613501999999986</v>
      </c>
      <c r="Q33" s="3">
        <f t="shared" ca="1" si="5"/>
        <v>7.8209999999999997</v>
      </c>
    </row>
    <row r="34" spans="1:17" x14ac:dyDescent="0.3">
      <c r="A34" s="27">
        <f t="shared" si="3"/>
        <v>613</v>
      </c>
      <c r="B34">
        <f t="shared" si="4"/>
        <v>186</v>
      </c>
      <c r="C34" s="7">
        <f t="shared" ca="1" si="1"/>
        <v>6.8000000000000327</v>
      </c>
      <c r="D34" s="3">
        <f t="shared" ca="1" si="5"/>
        <v>0</v>
      </c>
      <c r="E34" s="3">
        <f t="shared" ca="1" si="5"/>
        <v>0</v>
      </c>
      <c r="F34" s="3">
        <f t="shared" ca="1" si="5"/>
        <v>0</v>
      </c>
      <c r="G34" s="3">
        <f t="shared" ca="1" si="5"/>
        <v>0</v>
      </c>
      <c r="H34" s="3">
        <f t="shared" ca="1" si="5"/>
        <v>0</v>
      </c>
      <c r="I34" s="3">
        <f t="shared" ca="1" si="5"/>
        <v>0</v>
      </c>
      <c r="J34" s="3">
        <f t="shared" ca="1" si="5"/>
        <v>1.7333099999999999</v>
      </c>
      <c r="K34" s="3">
        <f t="shared" ca="1" si="5"/>
        <v>3</v>
      </c>
      <c r="L34" s="3">
        <f t="shared" ca="1" si="5"/>
        <v>3.8891665</v>
      </c>
      <c r="M34" s="3">
        <f t="shared" ca="1" si="5"/>
        <v>4.7300000000000004</v>
      </c>
      <c r="N34" s="3">
        <f t="shared" ca="1" si="5"/>
        <v>5.4720000000000004</v>
      </c>
      <c r="O34" s="3">
        <f t="shared" ca="1" si="5"/>
        <v>6.18</v>
      </c>
      <c r="P34" s="3">
        <f t="shared" ca="1" si="5"/>
        <v>6.5754979999999996</v>
      </c>
      <c r="Q34" s="3">
        <f t="shared" ca="1" si="5"/>
        <v>7.0010000000000003</v>
      </c>
    </row>
    <row r="35" spans="1:17" x14ac:dyDescent="0.3">
      <c r="A35" s="27">
        <f t="shared" si="3"/>
        <v>634</v>
      </c>
      <c r="B35">
        <f t="shared" si="4"/>
        <v>188</v>
      </c>
      <c r="C35" s="7">
        <f t="shared" ca="1" si="1"/>
        <v>5.6000000000000334</v>
      </c>
      <c r="D35" s="3">
        <f t="shared" ca="1" si="5"/>
        <v>0</v>
      </c>
      <c r="E35" s="3">
        <f t="shared" ca="1" si="5"/>
        <v>0</v>
      </c>
      <c r="F35" s="3">
        <f t="shared" ca="1" si="5"/>
        <v>0</v>
      </c>
      <c r="G35" s="3">
        <f t="shared" ca="1" si="5"/>
        <v>0</v>
      </c>
      <c r="H35" s="3">
        <f t="shared" ca="1" si="5"/>
        <v>0</v>
      </c>
      <c r="I35" s="3">
        <f t="shared" ca="1" si="5"/>
        <v>0</v>
      </c>
      <c r="J35" s="3">
        <f t="shared" ca="1" si="5"/>
        <v>1.15554</v>
      </c>
      <c r="K35" s="3">
        <f t="shared" ca="1" si="5"/>
        <v>2.5</v>
      </c>
      <c r="L35" s="3">
        <f t="shared" ca="1" si="5"/>
        <v>3.3278434999999993</v>
      </c>
      <c r="M35" s="3">
        <f t="shared" ca="1" si="5"/>
        <v>4.0069999999999997</v>
      </c>
      <c r="N35" s="3">
        <f t="shared" ca="1" si="5"/>
        <v>4.8010000000000002</v>
      </c>
      <c r="O35" s="3">
        <f t="shared" ca="1" si="5"/>
        <v>5.431</v>
      </c>
      <c r="P35" s="3">
        <f t="shared" ca="1" si="5"/>
        <v>5.7736079999999994</v>
      </c>
      <c r="Q35" s="3">
        <f t="shared" ca="1" si="5"/>
        <v>6.194</v>
      </c>
    </row>
    <row r="36" spans="1:17" x14ac:dyDescent="0.3">
      <c r="A36" s="27">
        <f t="shared" si="3"/>
        <v>655</v>
      </c>
      <c r="B36">
        <f>B35+2</f>
        <v>190</v>
      </c>
      <c r="C36" s="7">
        <f t="shared" ca="1" si="1"/>
        <v>4.4000000000000341</v>
      </c>
      <c r="D36" s="3">
        <f t="shared" ca="1" si="5"/>
        <v>0</v>
      </c>
      <c r="E36" s="3">
        <f t="shared" ca="1" si="5"/>
        <v>0</v>
      </c>
      <c r="F36" s="3">
        <f t="shared" ca="1" si="5"/>
        <v>0</v>
      </c>
      <c r="G36" s="3">
        <f t="shared" ca="1" si="5"/>
        <v>0</v>
      </c>
      <c r="H36" s="3">
        <f t="shared" ca="1" si="5"/>
        <v>0</v>
      </c>
      <c r="I36" s="3">
        <f t="shared" ca="1" si="5"/>
        <v>0</v>
      </c>
      <c r="J36" s="3">
        <f t="shared" ca="1" si="5"/>
        <v>0.57777000000000001</v>
      </c>
      <c r="K36" s="3">
        <f t="shared" ca="1" si="5"/>
        <v>2</v>
      </c>
      <c r="L36" s="3">
        <f t="shared" ca="1" si="5"/>
        <v>2.6863314999999997</v>
      </c>
      <c r="M36" s="3">
        <f t="shared" ca="1" si="5"/>
        <v>3.3180000000000001</v>
      </c>
      <c r="N36" s="3">
        <f t="shared" ca="1" si="5"/>
        <v>4.0419999999999998</v>
      </c>
      <c r="O36" s="3">
        <f t="shared" ca="1" si="5"/>
        <v>4.6390000000000002</v>
      </c>
      <c r="P36" s="3">
        <f t="shared" ca="1" si="5"/>
        <v>4.9717180000000001</v>
      </c>
      <c r="Q36" s="3">
        <f t="shared" ca="1" si="5"/>
        <v>5.3460000000000001</v>
      </c>
    </row>
    <row r="37" spans="1:17" x14ac:dyDescent="0.3">
      <c r="A37" s="27">
        <f t="shared" si="3"/>
        <v>676</v>
      </c>
      <c r="B37">
        <f t="shared" si="4"/>
        <v>192</v>
      </c>
      <c r="C37" s="7">
        <f t="shared" ca="1" si="1"/>
        <v>3.2000000000000339</v>
      </c>
      <c r="D37" s="3">
        <f t="shared" ca="1" si="5"/>
        <v>0</v>
      </c>
      <c r="E37" s="3">
        <f t="shared" ca="1" si="5"/>
        <v>0</v>
      </c>
      <c r="F37" s="3">
        <f t="shared" ca="1" si="5"/>
        <v>0</v>
      </c>
      <c r="G37" s="3">
        <f t="shared" ca="1" si="5"/>
        <v>0</v>
      </c>
      <c r="H37" s="3">
        <f t="shared" ca="1" si="5"/>
        <v>0</v>
      </c>
      <c r="I37" s="3">
        <f t="shared" ca="1" si="5"/>
        <v>0</v>
      </c>
      <c r="J37" s="3">
        <f t="shared" ca="1" si="5"/>
        <v>9.6295000000000006E-2</v>
      </c>
      <c r="K37" s="3">
        <f t="shared" ca="1" si="5"/>
        <v>1.5</v>
      </c>
      <c r="L37" s="3">
        <f t="shared" ca="1" si="5"/>
        <v>2.1250084999999999</v>
      </c>
      <c r="M37" s="3">
        <f t="shared" ca="1" si="5"/>
        <v>2.6120000000000001</v>
      </c>
      <c r="N37" s="3">
        <f t="shared" ca="1" si="5"/>
        <v>3.2480000000000002</v>
      </c>
      <c r="O37" s="3">
        <f t="shared" ca="1" si="5"/>
        <v>3.847</v>
      </c>
      <c r="P37" s="3">
        <f t="shared" ca="1" si="5"/>
        <v>4.1698279999999999</v>
      </c>
      <c r="Q37" s="3">
        <f t="shared" ca="1" si="5"/>
        <v>4.4969999999999999</v>
      </c>
    </row>
    <row r="38" spans="1:17" x14ac:dyDescent="0.3">
      <c r="A38" s="27">
        <f t="shared" si="3"/>
        <v>697</v>
      </c>
      <c r="B38">
        <f t="shared" si="4"/>
        <v>194</v>
      </c>
      <c r="C38" s="7">
        <f t="shared" ca="1" si="1"/>
        <v>2.0000000000000338</v>
      </c>
      <c r="D38" s="3">
        <f t="shared" ca="1" si="5"/>
        <v>0</v>
      </c>
      <c r="E38" s="3">
        <f t="shared" ca="1" si="5"/>
        <v>0</v>
      </c>
      <c r="F38" s="3">
        <f t="shared" ca="1" si="5"/>
        <v>0</v>
      </c>
      <c r="G38" s="3">
        <f t="shared" ca="1" si="5"/>
        <v>0</v>
      </c>
      <c r="H38" s="3">
        <f t="shared" ca="1" si="5"/>
        <v>0</v>
      </c>
      <c r="I38" s="3">
        <f t="shared" ca="1" si="5"/>
        <v>0</v>
      </c>
      <c r="J38" s="3">
        <f t="shared" ca="1" si="5"/>
        <v>0</v>
      </c>
      <c r="K38" s="3">
        <f t="shared" ca="1" si="5"/>
        <v>0.8</v>
      </c>
      <c r="L38" s="3">
        <f t="shared" ca="1" si="5"/>
        <v>1.363213</v>
      </c>
      <c r="M38" s="3">
        <f t="shared" ca="1" si="5"/>
        <v>1.9059999999999999</v>
      </c>
      <c r="N38" s="3">
        <f t="shared" ca="1" si="5"/>
        <v>2.4710000000000001</v>
      </c>
      <c r="O38" s="3">
        <f t="shared" ca="1" si="5"/>
        <v>2.899</v>
      </c>
      <c r="P38" s="3">
        <f t="shared" ca="1" si="5"/>
        <v>3.2075599999999995</v>
      </c>
      <c r="Q38" s="3">
        <f t="shared" ca="1" si="5"/>
        <v>3.5070000000000001</v>
      </c>
    </row>
    <row r="39" spans="1:17" x14ac:dyDescent="0.3">
      <c r="A39" s="27">
        <f t="shared" si="3"/>
        <v>718</v>
      </c>
      <c r="B39">
        <f t="shared" si="4"/>
        <v>196</v>
      </c>
      <c r="C39" s="7">
        <f t="shared" ca="1" si="1"/>
        <v>0.80000000000003368</v>
      </c>
      <c r="D39" s="3">
        <f t="shared" ca="1" si="5"/>
        <v>0</v>
      </c>
      <c r="E39" s="3">
        <f t="shared" ca="1" si="5"/>
        <v>0</v>
      </c>
      <c r="F39" s="3">
        <f t="shared" ca="1" si="5"/>
        <v>0</v>
      </c>
      <c r="G39" s="3">
        <f t="shared" ca="1" si="5"/>
        <v>0</v>
      </c>
      <c r="H39" s="3">
        <f t="shared" ca="1" si="5"/>
        <v>0</v>
      </c>
      <c r="I39" s="3">
        <f t="shared" ca="1" si="5"/>
        <v>0</v>
      </c>
      <c r="J39" s="3">
        <f t="shared" ca="1" si="5"/>
        <v>0</v>
      </c>
      <c r="K39" s="3">
        <f t="shared" ca="1" si="5"/>
        <v>0</v>
      </c>
      <c r="L39" s="3">
        <f t="shared" ca="1" si="5"/>
        <v>0.36085049999999996</v>
      </c>
      <c r="M39" s="3">
        <f t="shared" ca="1" si="5"/>
        <v>1.165</v>
      </c>
      <c r="N39" s="3">
        <f t="shared" ca="1" si="5"/>
        <v>1.571</v>
      </c>
      <c r="O39" s="3">
        <f t="shared" ca="1" si="5"/>
        <v>1.81</v>
      </c>
      <c r="P39" s="3">
        <f t="shared" ca="1" si="5"/>
        <v>2.0448195</v>
      </c>
      <c r="Q39" s="3">
        <f t="shared" ca="1" si="5"/>
        <v>2.206</v>
      </c>
    </row>
    <row r="40" spans="1:17" x14ac:dyDescent="0.3">
      <c r="A40" s="27">
        <f t="shared" si="3"/>
        <v>739</v>
      </c>
      <c r="B40">
        <f t="shared" si="4"/>
        <v>198</v>
      </c>
      <c r="C40" s="8">
        <v>0</v>
      </c>
      <c r="D40" s="3">
        <f t="shared" ca="1" si="5"/>
        <v>0</v>
      </c>
      <c r="E40" s="3">
        <f t="shared" ca="1" si="5"/>
        <v>0</v>
      </c>
      <c r="F40" s="3">
        <f t="shared" ca="1" si="5"/>
        <v>0</v>
      </c>
      <c r="G40" s="3">
        <f t="shared" ref="G40:Q40" ca="1" si="6">INDIRECT("Frames!D"&amp;($A40+G$4))</f>
        <v>0</v>
      </c>
      <c r="H40" s="3">
        <f t="shared" ca="1" si="6"/>
        <v>0</v>
      </c>
      <c r="I40" s="3">
        <f t="shared" ca="1" si="6"/>
        <v>0</v>
      </c>
      <c r="J40" s="3">
        <f t="shared" ca="1" si="6"/>
        <v>0</v>
      </c>
      <c r="K40" s="3">
        <f t="shared" ca="1" si="6"/>
        <v>0</v>
      </c>
      <c r="L40" s="3">
        <f t="shared" ca="1" si="6"/>
        <v>0</v>
      </c>
      <c r="M40" s="3">
        <f t="shared" ca="1" si="6"/>
        <v>0</v>
      </c>
      <c r="N40" s="3">
        <f t="shared" ca="1" si="6"/>
        <v>0</v>
      </c>
      <c r="O40" s="3">
        <f t="shared" ca="1" si="6"/>
        <v>0</v>
      </c>
      <c r="P40" s="3">
        <f t="shared" ca="1" si="6"/>
        <v>0</v>
      </c>
      <c r="Q40" s="3">
        <f t="shared" ca="1" si="6"/>
        <v>0</v>
      </c>
    </row>
    <row r="70" spans="1:17" x14ac:dyDescent="0.3">
      <c r="D70" t="s">
        <v>28</v>
      </c>
    </row>
    <row r="71" spans="1:17" x14ac:dyDescent="0.3">
      <c r="D71" t="s">
        <v>29</v>
      </c>
    </row>
    <row r="72" spans="1:17" x14ac:dyDescent="0.3">
      <c r="B72" t="s">
        <v>6</v>
      </c>
      <c r="C72" t="s">
        <v>11</v>
      </c>
      <c r="D72">
        <v>1</v>
      </c>
      <c r="E72">
        <v>2</v>
      </c>
      <c r="F72">
        <v>3</v>
      </c>
      <c r="G72">
        <v>4</v>
      </c>
      <c r="H72">
        <v>5</v>
      </c>
      <c r="I72">
        <v>6</v>
      </c>
      <c r="J72">
        <v>7</v>
      </c>
      <c r="K72">
        <v>8</v>
      </c>
      <c r="L72">
        <v>9</v>
      </c>
      <c r="M72">
        <v>10</v>
      </c>
      <c r="N72">
        <v>11</v>
      </c>
      <c r="O72">
        <v>12</v>
      </c>
      <c r="P72">
        <v>13</v>
      </c>
      <c r="Q72">
        <v>14</v>
      </c>
    </row>
    <row r="73" spans="1:17" x14ac:dyDescent="0.3">
      <c r="A73" s="27">
        <v>4</v>
      </c>
      <c r="B73">
        <v>50</v>
      </c>
      <c r="C73" s="7">
        <f ca="1">C74-1.6</f>
        <v>110.2</v>
      </c>
      <c r="D73" s="3">
        <f ca="1">INDIRECT("Frames!D"&amp;($A73+D$4))</f>
        <v>0</v>
      </c>
      <c r="E73" s="3">
        <f t="shared" ref="E73:Q79" ca="1" si="7">INDIRECT("Frames!D"&amp;($A73+E$4))</f>
        <v>3.9000000000000004</v>
      </c>
      <c r="F73" s="3">
        <f ca="1">INDIRECT("Frames!D"&amp;($A73+F$4))</f>
        <v>7.4</v>
      </c>
      <c r="G73" s="3">
        <f t="shared" ca="1" si="7"/>
        <v>10.25</v>
      </c>
      <c r="H73" s="3">
        <f t="shared" ca="1" si="7"/>
        <v>12.7</v>
      </c>
      <c r="I73" s="3">
        <f t="shared" ca="1" si="7"/>
        <v>14.749999999999998</v>
      </c>
      <c r="J73" s="3">
        <f t="shared" ca="1" si="7"/>
        <v>16.399999999999999</v>
      </c>
      <c r="K73" s="3">
        <f t="shared" ca="1" si="7"/>
        <v>17.399999999999999</v>
      </c>
      <c r="L73" s="3">
        <f t="shared" ca="1" si="7"/>
        <v>18.132000000000001</v>
      </c>
      <c r="M73" s="3">
        <f t="shared" ca="1" si="7"/>
        <v>18.399999999999999</v>
      </c>
      <c r="N73" s="3">
        <f t="shared" ca="1" si="7"/>
        <v>18.399999999999999</v>
      </c>
      <c r="O73" s="3">
        <f t="shared" ca="1" si="7"/>
        <v>18.399999999999999</v>
      </c>
      <c r="P73" s="3">
        <f t="shared" ca="1" si="7"/>
        <v>18.399999999999999</v>
      </c>
      <c r="Q73" s="3">
        <f t="shared" ca="1" si="7"/>
        <v>18.399999999999999</v>
      </c>
    </row>
    <row r="74" spans="1:17" x14ac:dyDescent="0.3">
      <c r="A74" s="27">
        <v>756</v>
      </c>
      <c r="B74">
        <f>B73-2</f>
        <v>48</v>
      </c>
      <c r="C74" s="7">
        <f ca="1">INDIRECT("Frames!C"&amp;(A74+1))</f>
        <v>111.8</v>
      </c>
      <c r="D74" s="3">
        <f ca="1">INDIRECT("Frames!D"&amp;($A74+D$4))</f>
        <v>0</v>
      </c>
      <c r="E74" s="3">
        <f t="shared" ca="1" si="7"/>
        <v>3.6</v>
      </c>
      <c r="F74" s="3">
        <f ca="1">INDIRECT("Frames!D"&amp;($A74+F$4))</f>
        <v>7.05</v>
      </c>
      <c r="G74" s="3">
        <f t="shared" ca="1" si="7"/>
        <v>9.9</v>
      </c>
      <c r="H74" s="3">
        <f t="shared" ca="1" si="7"/>
        <v>12.25</v>
      </c>
      <c r="I74" s="3">
        <f t="shared" ca="1" si="7"/>
        <v>14.15</v>
      </c>
      <c r="J74" s="3">
        <f t="shared" ca="1" si="7"/>
        <v>15.69201</v>
      </c>
      <c r="K74" s="3">
        <f t="shared" ca="1" si="7"/>
        <v>17</v>
      </c>
      <c r="L74" s="3">
        <f t="shared" ca="1" si="7"/>
        <v>17.906219999999998</v>
      </c>
      <c r="M74" s="3">
        <f t="shared" ca="1" si="7"/>
        <v>18.399999999999999</v>
      </c>
      <c r="N74" s="3">
        <f t="shared" ca="1" si="7"/>
        <v>18.399999999999999</v>
      </c>
      <c r="O74" s="3">
        <f t="shared" ca="1" si="7"/>
        <v>18.399999999999999</v>
      </c>
      <c r="P74" s="3">
        <f t="shared" ca="1" si="7"/>
        <v>18.399999999999999</v>
      </c>
      <c r="Q74" s="3">
        <f t="shared" ca="1" si="7"/>
        <v>18.399999999999999</v>
      </c>
    </row>
    <row r="75" spans="1:17" x14ac:dyDescent="0.3">
      <c r="A75" s="27">
        <f>A74+21</f>
        <v>777</v>
      </c>
      <c r="B75">
        <f>B74-2</f>
        <v>46</v>
      </c>
      <c r="C75" s="7">
        <f t="shared" ref="C75:C102" ca="1" si="8">INDIRECT("Frames!C"&amp;(A75+1))</f>
        <v>113.39999999999999</v>
      </c>
      <c r="D75" s="3">
        <f t="shared" ref="D75:D79" ca="1" si="9">INDIRECT("Frames!D"&amp;($A75+D$4))</f>
        <v>0</v>
      </c>
      <c r="E75" s="3">
        <f t="shared" ca="1" si="7"/>
        <v>3.3</v>
      </c>
      <c r="F75" s="3">
        <f t="shared" ca="1" si="7"/>
        <v>6.7</v>
      </c>
      <c r="G75" s="3">
        <f t="shared" ca="1" si="7"/>
        <v>9.5500000000000007</v>
      </c>
      <c r="H75" s="3">
        <f t="shared" ca="1" si="7"/>
        <v>11.8</v>
      </c>
      <c r="I75" s="3">
        <f t="shared" ca="1" si="7"/>
        <v>13.55</v>
      </c>
      <c r="J75" s="3">
        <f t="shared" ca="1" si="7"/>
        <v>14.82558</v>
      </c>
      <c r="K75" s="3">
        <f t="shared" ca="1" si="7"/>
        <v>17</v>
      </c>
      <c r="L75" s="3">
        <f t="shared" ca="1" si="7"/>
        <v>17.71368</v>
      </c>
      <c r="M75" s="3">
        <f t="shared" ca="1" si="7"/>
        <v>18.2913</v>
      </c>
      <c r="N75" s="3">
        <f t="shared" ca="1" si="7"/>
        <v>18.399999999999999</v>
      </c>
      <c r="O75" s="3">
        <f t="shared" ca="1" si="7"/>
        <v>18.399999999999999</v>
      </c>
      <c r="P75" s="3">
        <f t="shared" ca="1" si="7"/>
        <v>18.399999999999999</v>
      </c>
      <c r="Q75" s="3">
        <f t="shared" ca="1" si="7"/>
        <v>18.399999999999999</v>
      </c>
    </row>
    <row r="76" spans="1:17" x14ac:dyDescent="0.3">
      <c r="A76" s="27">
        <f t="shared" ref="A76:A102" si="10">A75+21</f>
        <v>798</v>
      </c>
      <c r="B76">
        <f t="shared" ref="B76:B101" si="11">B75-2</f>
        <v>44</v>
      </c>
      <c r="C76" s="7">
        <f t="shared" ca="1" si="8"/>
        <v>114.99999999999999</v>
      </c>
      <c r="D76" s="3">
        <f t="shared" ca="1" si="9"/>
        <v>0</v>
      </c>
      <c r="E76" s="3">
        <f t="shared" ca="1" si="7"/>
        <v>3</v>
      </c>
      <c r="F76" s="3">
        <f t="shared" ca="1" si="7"/>
        <v>6.35</v>
      </c>
      <c r="G76" s="3">
        <f t="shared" ca="1" si="7"/>
        <v>9.1999999999999993</v>
      </c>
      <c r="H76" s="3">
        <f t="shared" ca="1" si="7"/>
        <v>11.35</v>
      </c>
      <c r="I76" s="3">
        <f t="shared" ca="1" si="7"/>
        <v>13.18899</v>
      </c>
      <c r="J76" s="3">
        <f t="shared" ca="1" si="7"/>
        <v>16</v>
      </c>
      <c r="K76" s="3">
        <f t="shared" ca="1" si="7"/>
        <v>17</v>
      </c>
      <c r="L76" s="3">
        <f t="shared" ca="1" si="7"/>
        <v>17.424869999999999</v>
      </c>
      <c r="M76" s="3">
        <f t="shared" ca="1" si="7"/>
        <v>18.195029999999999</v>
      </c>
      <c r="N76" s="3">
        <f t="shared" ca="1" si="7"/>
        <v>18.399999999999999</v>
      </c>
      <c r="O76" s="3">
        <f t="shared" ca="1" si="7"/>
        <v>18.399999999999999</v>
      </c>
      <c r="P76" s="3">
        <f t="shared" ca="1" si="7"/>
        <v>18.399999999999999</v>
      </c>
      <c r="Q76" s="3">
        <f t="shared" ca="1" si="7"/>
        <v>18.399999999999999</v>
      </c>
    </row>
    <row r="77" spans="1:17" x14ac:dyDescent="0.3">
      <c r="A77" s="27">
        <f t="shared" si="10"/>
        <v>819</v>
      </c>
      <c r="B77">
        <f t="shared" si="11"/>
        <v>42</v>
      </c>
      <c r="C77" s="7">
        <f t="shared" ca="1" si="8"/>
        <v>116.59999999999998</v>
      </c>
      <c r="D77" s="3">
        <f t="shared" ca="1" si="9"/>
        <v>0</v>
      </c>
      <c r="E77" s="3">
        <f t="shared" ca="1" si="7"/>
        <v>3</v>
      </c>
      <c r="F77" s="3">
        <f t="shared" ca="1" si="7"/>
        <v>6</v>
      </c>
      <c r="G77" s="3">
        <f t="shared" ca="1" si="7"/>
        <v>9</v>
      </c>
      <c r="H77" s="3">
        <f t="shared" ca="1" si="7"/>
        <v>10.589699999999999</v>
      </c>
      <c r="I77" s="3">
        <f t="shared" ca="1" si="7"/>
        <v>13</v>
      </c>
      <c r="J77" s="3">
        <f t="shared" ca="1" si="7"/>
        <v>15</v>
      </c>
      <c r="K77" s="3">
        <f t="shared" ca="1" si="7"/>
        <v>16</v>
      </c>
      <c r="L77" s="3">
        <f t="shared" ca="1" si="7"/>
        <v>17.232329999999997</v>
      </c>
      <c r="M77" s="3">
        <f t="shared" ca="1" si="7"/>
        <v>18.098759999999999</v>
      </c>
      <c r="N77" s="3">
        <f t="shared" ca="1" si="7"/>
        <v>18.399999999999999</v>
      </c>
      <c r="O77" s="3">
        <f t="shared" ca="1" si="7"/>
        <v>18.399999999999999</v>
      </c>
      <c r="P77" s="3">
        <f t="shared" ca="1" si="7"/>
        <v>18.399999999999999</v>
      </c>
      <c r="Q77" s="3">
        <f t="shared" ca="1" si="7"/>
        <v>18.399999999999999</v>
      </c>
    </row>
    <row r="78" spans="1:17" x14ac:dyDescent="0.3">
      <c r="A78" s="27">
        <f t="shared" si="10"/>
        <v>840</v>
      </c>
      <c r="B78">
        <f t="shared" si="11"/>
        <v>40</v>
      </c>
      <c r="C78" s="7">
        <f t="shared" ca="1" si="8"/>
        <v>118.19999999999997</v>
      </c>
      <c r="D78" s="3">
        <f t="shared" ca="1" si="9"/>
        <v>0</v>
      </c>
      <c r="E78" s="3">
        <f t="shared" ca="1" si="7"/>
        <v>3</v>
      </c>
      <c r="F78" s="3">
        <f t="shared" ca="1" si="7"/>
        <v>6</v>
      </c>
      <c r="G78" s="3">
        <f t="shared" ca="1" si="7"/>
        <v>9</v>
      </c>
      <c r="H78" s="3">
        <f t="shared" ca="1" si="7"/>
        <v>11</v>
      </c>
      <c r="I78" s="3">
        <f t="shared" ca="1" si="7"/>
        <v>13</v>
      </c>
      <c r="J78" s="3">
        <f t="shared" ca="1" si="7"/>
        <v>15</v>
      </c>
      <c r="K78" s="3">
        <f t="shared" ca="1" si="7"/>
        <v>16</v>
      </c>
      <c r="L78" s="3">
        <f t="shared" ca="1" si="7"/>
        <v>16.943519999999999</v>
      </c>
      <c r="M78" s="3">
        <f t="shared" ca="1" si="7"/>
        <v>17.906219999999998</v>
      </c>
      <c r="N78" s="3">
        <f t="shared" ca="1" si="7"/>
        <v>18.399999999999999</v>
      </c>
      <c r="O78" s="3">
        <f t="shared" ca="1" si="7"/>
        <v>18.399999999999999</v>
      </c>
      <c r="P78" s="3">
        <f t="shared" ca="1" si="7"/>
        <v>18.399999999999999</v>
      </c>
      <c r="Q78" s="3">
        <f t="shared" ca="1" si="7"/>
        <v>18.399999999999999</v>
      </c>
    </row>
    <row r="79" spans="1:17" x14ac:dyDescent="0.3">
      <c r="A79" s="27">
        <f t="shared" si="10"/>
        <v>861</v>
      </c>
      <c r="B79">
        <f t="shared" si="11"/>
        <v>38</v>
      </c>
      <c r="C79" s="7">
        <f t="shared" ca="1" si="8"/>
        <v>119.79999999999997</v>
      </c>
      <c r="D79" s="3">
        <f t="shared" ca="1" si="9"/>
        <v>0</v>
      </c>
      <c r="E79" s="3">
        <f t="shared" ca="1" si="7"/>
        <v>3</v>
      </c>
      <c r="F79" s="3">
        <f t="shared" ca="1" si="7"/>
        <v>3</v>
      </c>
      <c r="G79" s="3">
        <f t="shared" ca="1" si="7"/>
        <v>6</v>
      </c>
      <c r="H79" s="3">
        <f t="shared" ca="1" si="7"/>
        <v>9</v>
      </c>
      <c r="I79" s="3">
        <f t="shared" ca="1" si="7"/>
        <v>11.5</v>
      </c>
      <c r="J79" s="3">
        <f t="shared" ca="1" si="7"/>
        <v>14</v>
      </c>
      <c r="K79" s="3">
        <f t="shared" ca="1" si="7"/>
        <v>15.5</v>
      </c>
      <c r="L79" s="3">
        <f t="shared" ca="1" si="7"/>
        <v>16.558439999999997</v>
      </c>
      <c r="M79" s="3">
        <f t="shared" ca="1" si="7"/>
        <v>17.71368</v>
      </c>
      <c r="N79" s="3">
        <f t="shared" ca="1" si="7"/>
        <v>18.399999999999999</v>
      </c>
      <c r="O79" s="3">
        <f t="shared" ca="1" si="7"/>
        <v>18.399999999999999</v>
      </c>
      <c r="P79" s="3">
        <f t="shared" ca="1" si="7"/>
        <v>18.399999999999999</v>
      </c>
      <c r="Q79" s="3">
        <f t="shared" ca="1" si="7"/>
        <v>18.399999999999999</v>
      </c>
    </row>
    <row r="80" spans="1:17" x14ac:dyDescent="0.3">
      <c r="A80" s="27">
        <f t="shared" si="10"/>
        <v>882</v>
      </c>
      <c r="B80">
        <f t="shared" si="11"/>
        <v>36</v>
      </c>
      <c r="C80" s="7">
        <f t="shared" ca="1" si="8"/>
        <v>121.39999999999996</v>
      </c>
      <c r="D80" s="7"/>
      <c r="E80" s="3">
        <f t="shared" ref="E80:L81" ca="1" si="12">INDIRECT("Frames!D"&amp;($A80+D$4))</f>
        <v>0</v>
      </c>
      <c r="F80" s="3">
        <f t="shared" ca="1" si="12"/>
        <v>3</v>
      </c>
      <c r="G80" s="3">
        <f t="shared" ca="1" si="12"/>
        <v>3</v>
      </c>
      <c r="H80" s="3">
        <f t="shared" ca="1" si="12"/>
        <v>6</v>
      </c>
      <c r="I80" s="3">
        <f t="shared" ca="1" si="12"/>
        <v>9</v>
      </c>
      <c r="J80" s="3">
        <f t="shared" ca="1" si="12"/>
        <v>12</v>
      </c>
      <c r="K80" s="3">
        <f t="shared" ca="1" si="12"/>
        <v>14</v>
      </c>
      <c r="L80" s="3">
        <f t="shared" ca="1" si="12"/>
        <v>15.98082</v>
      </c>
      <c r="M80" s="3">
        <f t="shared" ref="M80:Q82" ca="1" si="13">INDIRECT("Frames!D"&amp;($A80+M$4))</f>
        <v>17.328599999999998</v>
      </c>
      <c r="N80" s="3">
        <f t="shared" ca="1" si="13"/>
        <v>18.399999999999999</v>
      </c>
      <c r="O80" s="3">
        <f t="shared" ca="1" si="13"/>
        <v>18.399999999999999</v>
      </c>
      <c r="P80" s="3">
        <f t="shared" ca="1" si="13"/>
        <v>18.399999999999999</v>
      </c>
      <c r="Q80" s="3">
        <f t="shared" ca="1" si="13"/>
        <v>18.399999999999999</v>
      </c>
    </row>
    <row r="81" spans="1:21" x14ac:dyDescent="0.3">
      <c r="A81" s="27">
        <f t="shared" si="10"/>
        <v>903</v>
      </c>
      <c r="B81">
        <f t="shared" si="11"/>
        <v>34</v>
      </c>
      <c r="C81" s="7">
        <f t="shared" ca="1" si="8"/>
        <v>122.99999999999996</v>
      </c>
      <c r="D81" s="7"/>
      <c r="E81" s="3">
        <f t="shared" ca="1" si="12"/>
        <v>0</v>
      </c>
      <c r="F81" s="3">
        <f t="shared" ca="1" si="12"/>
        <v>3</v>
      </c>
      <c r="G81" s="3">
        <f t="shared" ca="1" si="12"/>
        <v>3</v>
      </c>
      <c r="H81" s="3">
        <f t="shared" ca="1" si="12"/>
        <v>6</v>
      </c>
      <c r="I81" s="3">
        <f t="shared" ca="1" si="12"/>
        <v>9</v>
      </c>
      <c r="J81" s="3">
        <f t="shared" ca="1" si="12"/>
        <v>12</v>
      </c>
      <c r="K81" s="3">
        <f t="shared" ca="1" si="12"/>
        <v>14</v>
      </c>
      <c r="L81" s="3">
        <f t="shared" ca="1" si="12"/>
        <v>15.01812</v>
      </c>
      <c r="M81" s="3">
        <f t="shared" ca="1" si="13"/>
        <v>17.03979</v>
      </c>
      <c r="N81" s="3">
        <f t="shared" ca="1" si="13"/>
        <v>18.098759999999999</v>
      </c>
      <c r="O81" s="3">
        <f t="shared" ca="1" si="13"/>
        <v>18.399999999999999</v>
      </c>
      <c r="P81" s="3">
        <f t="shared" ca="1" si="13"/>
        <v>18.399999999999999</v>
      </c>
      <c r="Q81" s="3">
        <f t="shared" ca="1" si="13"/>
        <v>18.399999999999999</v>
      </c>
    </row>
    <row r="82" spans="1:21" x14ac:dyDescent="0.3">
      <c r="A82" s="27">
        <f t="shared" si="10"/>
        <v>924</v>
      </c>
      <c r="B82">
        <f t="shared" si="11"/>
        <v>32</v>
      </c>
      <c r="C82" s="7">
        <f t="shared" ca="1" si="8"/>
        <v>124.39999999999995</v>
      </c>
      <c r="D82" s="7"/>
      <c r="E82" s="7"/>
      <c r="F82" s="3">
        <f t="shared" ref="F82:L82" ca="1" si="14">INDIRECT("Frames!D"&amp;($A82+D$4))</f>
        <v>0</v>
      </c>
      <c r="G82" s="3">
        <f t="shared" ca="1" si="14"/>
        <v>3</v>
      </c>
      <c r="H82" s="3">
        <f t="shared" ca="1" si="14"/>
        <v>3</v>
      </c>
      <c r="I82" s="3">
        <f t="shared" ca="1" si="14"/>
        <v>6</v>
      </c>
      <c r="J82" s="3">
        <f t="shared" ca="1" si="14"/>
        <v>9</v>
      </c>
      <c r="K82" s="3">
        <f t="shared" ca="1" si="14"/>
        <v>12</v>
      </c>
      <c r="L82" s="3">
        <f t="shared" ca="1" si="14"/>
        <v>13.477799999999998</v>
      </c>
      <c r="M82" s="3">
        <f t="shared" ca="1" si="13"/>
        <v>16.654709999999998</v>
      </c>
      <c r="N82" s="3">
        <f t="shared" ca="1" si="13"/>
        <v>17.906219999999998</v>
      </c>
      <c r="O82" s="3">
        <f t="shared" ca="1" si="13"/>
        <v>18.399999999999999</v>
      </c>
      <c r="P82" s="3">
        <f t="shared" ca="1" si="13"/>
        <v>18.399999999999999</v>
      </c>
      <c r="Q82" s="3">
        <f t="shared" ca="1" si="13"/>
        <v>18.399999999999999</v>
      </c>
    </row>
    <row r="83" spans="1:21" x14ac:dyDescent="0.3">
      <c r="A83" s="27">
        <f t="shared" si="10"/>
        <v>945</v>
      </c>
      <c r="B83">
        <f t="shared" si="11"/>
        <v>30</v>
      </c>
      <c r="C83" s="7">
        <f t="shared" ca="1" si="8"/>
        <v>125.59999999999994</v>
      </c>
      <c r="D83" s="7"/>
      <c r="E83" s="7"/>
      <c r="F83" s="7"/>
      <c r="G83" s="3">
        <f t="shared" ref="G83:L83" ca="1" si="15">INDIRECT("Frames!D"&amp;($A83+D$4))</f>
        <v>0</v>
      </c>
      <c r="H83" s="3">
        <f t="shared" ca="1" si="15"/>
        <v>3</v>
      </c>
      <c r="I83" s="3">
        <f t="shared" ca="1" si="15"/>
        <v>3</v>
      </c>
      <c r="J83" s="3">
        <f t="shared" ca="1" si="15"/>
        <v>6</v>
      </c>
      <c r="K83" s="3">
        <f t="shared" ca="1" si="15"/>
        <v>9</v>
      </c>
      <c r="L83" s="3">
        <f t="shared" ca="1" si="15"/>
        <v>11.5524</v>
      </c>
      <c r="M83" s="3">
        <f ca="1">INDIRECT("Frames!D"&amp;($A83+L$4))</f>
        <v>16.269629999999999</v>
      </c>
      <c r="N83" s="3">
        <f ca="1">INDIRECT("Frames!D"&amp;($A83+M$4))</f>
        <v>17.675172</v>
      </c>
      <c r="O83" s="3">
        <f ca="1">INDIRECT("Frames!D"&amp;($A83+N$4))</f>
        <v>18.399999999999999</v>
      </c>
      <c r="P83" s="3">
        <f ca="1">INDIRECT("Frames!D"&amp;($A83+O$4))</f>
        <v>18.399999999999999</v>
      </c>
      <c r="Q83" s="3">
        <f ca="1">INDIRECT("Frames!D"&amp;($A83+P$4))</f>
        <v>18.399999999999999</v>
      </c>
      <c r="R83" s="3"/>
    </row>
    <row r="84" spans="1:21" x14ac:dyDescent="0.3">
      <c r="A84" s="27">
        <f t="shared" si="10"/>
        <v>966</v>
      </c>
      <c r="B84">
        <f t="shared" si="11"/>
        <v>28</v>
      </c>
      <c r="C84" s="7">
        <f t="shared" ca="1" si="8"/>
        <v>126.79999999999993</v>
      </c>
      <c r="D84" s="7"/>
      <c r="E84" s="7"/>
      <c r="F84" s="7"/>
      <c r="G84" s="7"/>
      <c r="H84" s="3">
        <f t="shared" ref="H84:H92" ca="1" si="16">INDIRECT("Frames!D"&amp;($A84+D$4))</f>
        <v>0</v>
      </c>
      <c r="I84" s="3">
        <f t="shared" ref="I84:I92" ca="1" si="17">INDIRECT("Frames!D"&amp;($A84+E$4))</f>
        <v>3</v>
      </c>
      <c r="J84" s="3">
        <f t="shared" ref="J84:J92" ca="1" si="18">INDIRECT("Frames!D"&amp;($A84+F$4))</f>
        <v>3</v>
      </c>
      <c r="K84" s="3">
        <f t="shared" ref="K84:K92" ca="1" si="19">INDIRECT("Frames!D"&amp;($A84+G$4))</f>
        <v>6</v>
      </c>
      <c r="L84" s="3">
        <f t="shared" ref="L84:L92" ca="1" si="20">INDIRECT("Frames!D"&amp;($A84+H$4))</f>
        <v>9.0493799999999993</v>
      </c>
      <c r="M84" s="3">
        <f ca="1">INDIRECT("Frames!D"&amp;($A84+K$4))</f>
        <v>15.788279999999999</v>
      </c>
      <c r="N84" s="3">
        <f t="shared" ref="N84:Q86" ca="1" si="21">INDIRECT("Frames!D"&amp;($A84+M$4))</f>
        <v>17.424869999999999</v>
      </c>
      <c r="O84" s="3">
        <f t="shared" ca="1" si="21"/>
        <v>18.399999999999999</v>
      </c>
      <c r="P84" s="3">
        <f t="shared" ca="1" si="21"/>
        <v>18.399999999999999</v>
      </c>
      <c r="Q84" s="3">
        <f t="shared" ca="1" si="21"/>
        <v>18.399999999999999</v>
      </c>
      <c r="R84" s="3"/>
    </row>
    <row r="85" spans="1:21" x14ac:dyDescent="0.3">
      <c r="A85" s="27">
        <f t="shared" si="10"/>
        <v>987</v>
      </c>
      <c r="B85">
        <f t="shared" si="11"/>
        <v>26</v>
      </c>
      <c r="C85" s="7">
        <f t="shared" ca="1" si="8"/>
        <v>127.99999999999991</v>
      </c>
      <c r="D85" s="7"/>
      <c r="E85" s="7"/>
      <c r="F85" s="7"/>
      <c r="G85" s="7"/>
      <c r="H85" s="3">
        <f t="shared" ca="1" si="16"/>
        <v>0</v>
      </c>
      <c r="I85" s="3">
        <f t="shared" ca="1" si="17"/>
        <v>3</v>
      </c>
      <c r="J85" s="3">
        <f t="shared" ca="1" si="18"/>
        <v>3</v>
      </c>
      <c r="K85" s="3">
        <f t="shared" ca="1" si="19"/>
        <v>6</v>
      </c>
      <c r="L85" s="3">
        <f t="shared" ca="1" si="20"/>
        <v>9</v>
      </c>
      <c r="M85" s="3">
        <f ca="1">INDIRECT("Frames!D"&amp;($A85+K$4))</f>
        <v>15.01812</v>
      </c>
      <c r="N85" s="3">
        <f t="shared" ca="1" si="21"/>
        <v>17.232329999999997</v>
      </c>
      <c r="O85" s="3">
        <f t="shared" ca="1" si="21"/>
        <v>18.38757</v>
      </c>
      <c r="P85" s="3">
        <f t="shared" ca="1" si="21"/>
        <v>18.399999999999999</v>
      </c>
      <c r="Q85" s="3">
        <f t="shared" ca="1" si="21"/>
        <v>18.399999999999999</v>
      </c>
      <c r="R85" s="3"/>
    </row>
    <row r="86" spans="1:21" x14ac:dyDescent="0.3">
      <c r="A86" s="27">
        <f t="shared" si="10"/>
        <v>1008</v>
      </c>
      <c r="B86">
        <f t="shared" si="11"/>
        <v>24</v>
      </c>
      <c r="C86" s="7">
        <f t="shared" ca="1" si="8"/>
        <v>129.1999999999999</v>
      </c>
      <c r="D86" s="7"/>
      <c r="E86" s="7"/>
      <c r="F86" s="7"/>
      <c r="G86" s="7"/>
      <c r="H86" s="3">
        <f t="shared" ca="1" si="16"/>
        <v>0</v>
      </c>
      <c r="I86" s="3">
        <f t="shared" ca="1" si="17"/>
        <v>3</v>
      </c>
      <c r="J86" s="3">
        <f t="shared" ca="1" si="18"/>
        <v>3</v>
      </c>
      <c r="K86" s="3">
        <f t="shared" ca="1" si="19"/>
        <v>6</v>
      </c>
      <c r="L86" s="3">
        <f t="shared" ca="1" si="20"/>
        <v>9</v>
      </c>
      <c r="M86" s="3">
        <f ca="1">INDIRECT("Frames!D"&amp;($A86+J$4))</f>
        <v>14.05542</v>
      </c>
      <c r="N86" s="3">
        <f t="shared" ca="1" si="21"/>
        <v>16.943519999999999</v>
      </c>
      <c r="O86" s="3">
        <f t="shared" ca="1" si="21"/>
        <v>18.2913</v>
      </c>
      <c r="P86" s="3">
        <f t="shared" ca="1" si="21"/>
        <v>18.399999999999999</v>
      </c>
      <c r="Q86" s="3">
        <f t="shared" ca="1" si="21"/>
        <v>18.399999999999999</v>
      </c>
      <c r="R86" s="3"/>
    </row>
    <row r="87" spans="1:21" x14ac:dyDescent="0.3">
      <c r="A87" s="27">
        <f t="shared" si="10"/>
        <v>1029</v>
      </c>
      <c r="B87">
        <f t="shared" si="11"/>
        <v>22</v>
      </c>
      <c r="C87" s="7">
        <f t="shared" ca="1" si="8"/>
        <v>130.39999999999989</v>
      </c>
      <c r="D87" s="7"/>
      <c r="E87" s="7"/>
      <c r="F87" s="7"/>
      <c r="G87" s="7"/>
      <c r="H87" s="3">
        <f t="shared" ca="1" si="16"/>
        <v>0</v>
      </c>
      <c r="I87" s="3">
        <f t="shared" ca="1" si="17"/>
        <v>3</v>
      </c>
      <c r="J87" s="3">
        <f t="shared" ca="1" si="18"/>
        <v>3</v>
      </c>
      <c r="K87" s="3">
        <f t="shared" ca="1" si="19"/>
        <v>6</v>
      </c>
      <c r="L87" s="3">
        <f t="shared" ca="1" si="20"/>
        <v>9</v>
      </c>
      <c r="M87" s="3">
        <f t="shared" ref="M87:M92" ca="1" si="22">INDIRECT("Frames!D"&amp;($A87+I$4))</f>
        <v>12.80391</v>
      </c>
      <c r="N87" s="3">
        <f t="shared" ref="N87:Q89" ca="1" si="23">INDIRECT("Frames!D"&amp;($A87+L$4))</f>
        <v>16.654709999999998</v>
      </c>
      <c r="O87" s="3">
        <f t="shared" ca="1" si="23"/>
        <v>18.098759999999999</v>
      </c>
      <c r="P87" s="3">
        <f t="shared" ca="1" si="23"/>
        <v>18.399999999999999</v>
      </c>
      <c r="Q87" s="3">
        <f t="shared" ca="1" si="23"/>
        <v>18.399999999999999</v>
      </c>
      <c r="R87" s="3"/>
      <c r="S87" s="3"/>
    </row>
    <row r="88" spans="1:21" x14ac:dyDescent="0.3">
      <c r="A88" s="27">
        <f t="shared" si="10"/>
        <v>1050</v>
      </c>
      <c r="B88">
        <f t="shared" si="11"/>
        <v>20</v>
      </c>
      <c r="C88" s="7">
        <f t="shared" ca="1" si="8"/>
        <v>131.59999999999988</v>
      </c>
      <c r="D88" s="7"/>
      <c r="E88" s="7"/>
      <c r="F88" s="7"/>
      <c r="G88" s="7"/>
      <c r="H88" s="3">
        <f t="shared" ca="1" si="16"/>
        <v>0</v>
      </c>
      <c r="I88" s="3">
        <f t="shared" ca="1" si="17"/>
        <v>3</v>
      </c>
      <c r="J88" s="3">
        <f t="shared" ca="1" si="18"/>
        <v>3</v>
      </c>
      <c r="K88" s="3">
        <f t="shared" ca="1" si="19"/>
        <v>6</v>
      </c>
      <c r="L88" s="3">
        <f t="shared" ca="1" si="20"/>
        <v>9</v>
      </c>
      <c r="M88" s="3">
        <f t="shared" ca="1" si="22"/>
        <v>10.974779999999999</v>
      </c>
      <c r="N88" s="3">
        <f t="shared" ca="1" si="23"/>
        <v>16.269629999999999</v>
      </c>
      <c r="O88" s="3">
        <f t="shared" ca="1" si="23"/>
        <v>17.906219999999998</v>
      </c>
      <c r="P88" s="3">
        <f t="shared" ca="1" si="23"/>
        <v>18.399999999999999</v>
      </c>
      <c r="Q88" s="3">
        <f t="shared" ca="1" si="23"/>
        <v>18.399999999999999</v>
      </c>
      <c r="R88" s="3"/>
      <c r="S88" s="3"/>
    </row>
    <row r="89" spans="1:21" x14ac:dyDescent="0.3">
      <c r="A89" s="27">
        <f t="shared" si="10"/>
        <v>1071</v>
      </c>
      <c r="B89">
        <f t="shared" si="11"/>
        <v>18</v>
      </c>
      <c r="C89" s="7">
        <f t="shared" ca="1" si="8"/>
        <v>132.79999999999987</v>
      </c>
      <c r="D89" s="7"/>
      <c r="E89" s="7"/>
      <c r="F89" s="7"/>
      <c r="G89" s="7"/>
      <c r="H89" s="3">
        <f t="shared" ca="1" si="16"/>
        <v>0</v>
      </c>
      <c r="I89" s="3">
        <f t="shared" ca="1" si="17"/>
        <v>3</v>
      </c>
      <c r="J89" s="3">
        <f t="shared" ca="1" si="18"/>
        <v>3</v>
      </c>
      <c r="K89" s="3">
        <f t="shared" ca="1" si="19"/>
        <v>6</v>
      </c>
      <c r="L89" s="3">
        <f t="shared" ca="1" si="20"/>
        <v>9</v>
      </c>
      <c r="M89" s="3">
        <f t="shared" ca="1" si="22"/>
        <v>11</v>
      </c>
      <c r="N89" s="3">
        <f t="shared" ca="1" si="23"/>
        <v>15.788279999999999</v>
      </c>
      <c r="O89" s="3">
        <f t="shared" ca="1" si="23"/>
        <v>17.71368</v>
      </c>
      <c r="P89" s="3">
        <f t="shared" ca="1" si="23"/>
        <v>18.323186499999998</v>
      </c>
      <c r="Q89" s="3">
        <f t="shared" ca="1" si="23"/>
        <v>18.399999999999999</v>
      </c>
      <c r="R89" s="3"/>
      <c r="S89" s="3"/>
    </row>
    <row r="90" spans="1:21" x14ac:dyDescent="0.3">
      <c r="A90" s="27">
        <f t="shared" si="10"/>
        <v>1092</v>
      </c>
      <c r="B90">
        <f t="shared" si="11"/>
        <v>16</v>
      </c>
      <c r="C90" s="7">
        <f t="shared" ca="1" si="8"/>
        <v>133.99999999999986</v>
      </c>
      <c r="D90" s="7"/>
      <c r="E90" s="7"/>
      <c r="F90" s="7"/>
      <c r="G90" s="7"/>
      <c r="H90" s="3">
        <f t="shared" ca="1" si="16"/>
        <v>0</v>
      </c>
      <c r="I90" s="3">
        <f t="shared" ca="1" si="17"/>
        <v>3</v>
      </c>
      <c r="J90" s="3">
        <f t="shared" ca="1" si="18"/>
        <v>3</v>
      </c>
      <c r="K90" s="3">
        <f t="shared" ca="1" si="19"/>
        <v>6</v>
      </c>
      <c r="L90" s="3">
        <f t="shared" ca="1" si="20"/>
        <v>9</v>
      </c>
      <c r="M90" s="3">
        <f t="shared" ca="1" si="22"/>
        <v>12</v>
      </c>
      <c r="N90" s="3">
        <f ca="1">INDIRECT("Frames!D"&amp;($A90+K$4))</f>
        <v>15.11439</v>
      </c>
      <c r="O90" s="3">
        <f t="shared" ref="O90:Q92" ca="1" si="24">INDIRECT("Frames!D"&amp;($A90+M$4))</f>
        <v>17.424869999999999</v>
      </c>
      <c r="P90" s="3">
        <f t="shared" ca="1" si="24"/>
        <v>18.202902999999999</v>
      </c>
      <c r="Q90" s="3">
        <f t="shared" ca="1" si="24"/>
        <v>18.399999999999999</v>
      </c>
      <c r="R90" s="3"/>
      <c r="S90" s="3"/>
    </row>
    <row r="91" spans="1:21" x14ac:dyDescent="0.3">
      <c r="A91" s="27">
        <f t="shared" si="10"/>
        <v>1113</v>
      </c>
      <c r="B91">
        <f t="shared" si="11"/>
        <v>14</v>
      </c>
      <c r="C91" s="7">
        <f t="shared" ca="1" si="8"/>
        <v>135.19999999999985</v>
      </c>
      <c r="D91" s="7"/>
      <c r="E91" s="7"/>
      <c r="F91" s="7"/>
      <c r="G91" s="7"/>
      <c r="H91" s="3">
        <f t="shared" ca="1" si="16"/>
        <v>0</v>
      </c>
      <c r="I91" s="3">
        <f t="shared" ca="1" si="17"/>
        <v>3</v>
      </c>
      <c r="J91" s="3">
        <f t="shared" ca="1" si="18"/>
        <v>3</v>
      </c>
      <c r="K91" s="3">
        <f t="shared" ca="1" si="19"/>
        <v>6</v>
      </c>
      <c r="L91" s="3">
        <f t="shared" ca="1" si="20"/>
        <v>9</v>
      </c>
      <c r="M91" s="3">
        <f t="shared" ca="1" si="22"/>
        <v>12</v>
      </c>
      <c r="N91" s="3">
        <f ca="1">INDIRECT("Frames!D"&amp;($A91+J$4))</f>
        <v>14.247959999999999</v>
      </c>
      <c r="O91" s="3">
        <f t="shared" ca="1" si="24"/>
        <v>17.136059999999997</v>
      </c>
      <c r="P91" s="3">
        <f t="shared" ca="1" si="24"/>
        <v>18.042524999999998</v>
      </c>
      <c r="Q91" s="3">
        <f t="shared" ca="1" si="24"/>
        <v>18.38757</v>
      </c>
      <c r="R91" s="3"/>
      <c r="S91" s="3"/>
    </row>
    <row r="92" spans="1:21" x14ac:dyDescent="0.3">
      <c r="A92" s="27">
        <f t="shared" si="10"/>
        <v>1134</v>
      </c>
      <c r="B92">
        <f t="shared" si="11"/>
        <v>12</v>
      </c>
      <c r="C92" s="7">
        <f t="shared" ca="1" si="8"/>
        <v>136.39999999999984</v>
      </c>
      <c r="D92" s="7"/>
      <c r="E92" s="7"/>
      <c r="F92" s="7"/>
      <c r="G92" s="7"/>
      <c r="H92" s="3">
        <f t="shared" ca="1" si="16"/>
        <v>0</v>
      </c>
      <c r="I92" s="3">
        <f t="shared" ca="1" si="17"/>
        <v>3</v>
      </c>
      <c r="J92" s="3">
        <f t="shared" ca="1" si="18"/>
        <v>3</v>
      </c>
      <c r="K92" s="3">
        <f t="shared" ca="1" si="19"/>
        <v>6</v>
      </c>
      <c r="L92" s="3">
        <f t="shared" ca="1" si="20"/>
        <v>9</v>
      </c>
      <c r="M92" s="3">
        <f t="shared" ca="1" si="22"/>
        <v>11</v>
      </c>
      <c r="N92" s="3">
        <f ca="1">INDIRECT("Frames!D"&amp;($A92+J$4))</f>
        <v>13.285260000000001</v>
      </c>
      <c r="O92" s="3">
        <f t="shared" ca="1" si="24"/>
        <v>16.847249999999999</v>
      </c>
      <c r="P92" s="3">
        <f t="shared" ca="1" si="24"/>
        <v>17.882146999999996</v>
      </c>
      <c r="Q92" s="3">
        <f t="shared" ca="1" si="24"/>
        <v>18.2913</v>
      </c>
      <c r="R92" s="3"/>
      <c r="S92" s="3"/>
    </row>
    <row r="93" spans="1:21" x14ac:dyDescent="0.3">
      <c r="A93" s="27">
        <f t="shared" si="10"/>
        <v>1155</v>
      </c>
      <c r="B93">
        <f t="shared" si="11"/>
        <v>10</v>
      </c>
      <c r="C93" s="7">
        <f t="shared" ca="1" si="8"/>
        <v>137.59999999999982</v>
      </c>
      <c r="D93" s="7"/>
      <c r="E93" s="7"/>
      <c r="F93" s="7"/>
      <c r="G93" s="7"/>
      <c r="H93" s="7"/>
      <c r="I93" s="3">
        <f t="shared" ref="I93:N94" ca="1" si="25">INDIRECT("Frames!D"&amp;($A93+D$4))</f>
        <v>0</v>
      </c>
      <c r="J93" s="3">
        <f t="shared" ca="1" si="25"/>
        <v>2.9</v>
      </c>
      <c r="K93" s="3">
        <f t="shared" ca="1" si="25"/>
        <v>2.9</v>
      </c>
      <c r="L93" s="3">
        <f t="shared" ca="1" si="25"/>
        <v>6</v>
      </c>
      <c r="M93" s="3">
        <f t="shared" ca="1" si="25"/>
        <v>9</v>
      </c>
      <c r="N93" s="3">
        <f t="shared" ca="1" si="25"/>
        <v>12.03375</v>
      </c>
      <c r="O93" s="3">
        <f t="shared" ref="O93:Q95" ca="1" si="26">INDIRECT("Frames!D"&amp;($A93+L$4))</f>
        <v>16.558439999999997</v>
      </c>
      <c r="P93" s="3">
        <f t="shared" ca="1" si="26"/>
        <v>17.721769000000002</v>
      </c>
      <c r="Q93" s="3">
        <f t="shared" ca="1" si="26"/>
        <v>18.195029999999999</v>
      </c>
      <c r="R93" s="3"/>
      <c r="S93" s="3"/>
      <c r="T93" s="3"/>
    </row>
    <row r="94" spans="1:21" x14ac:dyDescent="0.3">
      <c r="A94" s="27">
        <f t="shared" si="10"/>
        <v>1176</v>
      </c>
      <c r="B94">
        <f t="shared" si="11"/>
        <v>8</v>
      </c>
      <c r="C94" s="7">
        <f t="shared" ca="1" si="8"/>
        <v>138.79999999999981</v>
      </c>
      <c r="D94" s="7"/>
      <c r="E94" s="7"/>
      <c r="F94" s="7"/>
      <c r="G94" s="7"/>
      <c r="H94" s="7"/>
      <c r="I94" s="3">
        <f t="shared" ca="1" si="25"/>
        <v>0</v>
      </c>
      <c r="J94" s="3">
        <f t="shared" ca="1" si="25"/>
        <v>2.7</v>
      </c>
      <c r="K94" s="3">
        <f t="shared" ca="1" si="25"/>
        <v>2.7</v>
      </c>
      <c r="L94" s="3">
        <f t="shared" ca="1" si="25"/>
        <v>6</v>
      </c>
      <c r="M94" s="3">
        <f t="shared" ca="1" si="25"/>
        <v>8</v>
      </c>
      <c r="N94" s="3">
        <f t="shared" ca="1" si="25"/>
        <v>10.49343</v>
      </c>
      <c r="O94" s="3">
        <f t="shared" ca="1" si="26"/>
        <v>16.077090000000002</v>
      </c>
      <c r="P94" s="3">
        <f t="shared" ca="1" si="26"/>
        <v>17.521296499999998</v>
      </c>
      <c r="Q94" s="3">
        <f t="shared" ca="1" si="26"/>
        <v>18.098759999999999</v>
      </c>
      <c r="R94" s="3"/>
      <c r="S94" s="3"/>
      <c r="T94" s="3"/>
    </row>
    <row r="95" spans="1:21" x14ac:dyDescent="0.3">
      <c r="A95" s="27">
        <f t="shared" si="10"/>
        <v>1197</v>
      </c>
      <c r="B95">
        <f t="shared" si="11"/>
        <v>6</v>
      </c>
      <c r="C95" s="7">
        <f t="shared" ca="1" si="8"/>
        <v>139.9999999999998</v>
      </c>
      <c r="D95" s="7"/>
      <c r="E95" s="7"/>
      <c r="F95" s="7"/>
      <c r="G95" s="7"/>
      <c r="H95" s="7"/>
      <c r="I95" s="7"/>
      <c r="J95" s="3">
        <f t="shared" ref="J95:N102" ca="1" si="27">INDIRECT("Frames!D"&amp;($A95+D$4))</f>
        <v>0</v>
      </c>
      <c r="K95" s="3">
        <f t="shared" ca="1" si="27"/>
        <v>2</v>
      </c>
      <c r="L95" s="3">
        <f t="shared" ca="1" si="27"/>
        <v>2</v>
      </c>
      <c r="M95" s="3">
        <f t="shared" ca="1" si="27"/>
        <v>6</v>
      </c>
      <c r="N95" s="3">
        <f t="shared" ca="1" si="27"/>
        <v>7.5090599999999998</v>
      </c>
      <c r="O95" s="3">
        <f t="shared" ca="1" si="26"/>
        <v>15.595739999999999</v>
      </c>
      <c r="P95" s="3">
        <f t="shared" ca="1" si="26"/>
        <v>17.240634999999997</v>
      </c>
      <c r="Q95" s="3">
        <f t="shared" ca="1" si="26"/>
        <v>17.906219999999998</v>
      </c>
      <c r="R95" s="3"/>
      <c r="S95" s="3"/>
      <c r="T95" s="3"/>
    </row>
    <row r="96" spans="1:21" x14ac:dyDescent="0.3">
      <c r="A96" s="27">
        <f t="shared" si="10"/>
        <v>1218</v>
      </c>
      <c r="B96">
        <f t="shared" si="11"/>
        <v>4</v>
      </c>
      <c r="C96" s="7">
        <f t="shared" ca="1" si="8"/>
        <v>141.19999999999979</v>
      </c>
      <c r="D96" s="7"/>
      <c r="E96" s="7"/>
      <c r="F96" s="7"/>
      <c r="G96" s="7"/>
      <c r="H96" s="7"/>
      <c r="I96" s="7"/>
      <c r="J96" s="3">
        <f t="shared" ca="1" si="27"/>
        <v>0</v>
      </c>
      <c r="K96" s="3">
        <f t="shared" ca="1" si="27"/>
        <v>0.9</v>
      </c>
      <c r="L96" s="3">
        <f t="shared" ca="1" si="27"/>
        <v>0.9</v>
      </c>
      <c r="M96" s="3">
        <f t="shared" ca="1" si="27"/>
        <v>6</v>
      </c>
      <c r="N96" s="3">
        <f t="shared" ca="1" si="27"/>
        <v>9</v>
      </c>
      <c r="O96" s="3">
        <f t="shared" ref="O96:Q97" ca="1" si="28">INDIRECT("Frames!D"&amp;($A96+K$4))</f>
        <v>15.01812</v>
      </c>
      <c r="P96" s="3">
        <f t="shared" ca="1" si="28"/>
        <v>17.000067999999999</v>
      </c>
      <c r="Q96" s="3">
        <f t="shared" ca="1" si="28"/>
        <v>17.61741</v>
      </c>
      <c r="R96" s="3"/>
      <c r="S96" s="3"/>
      <c r="T96" s="3"/>
      <c r="U96" s="3"/>
    </row>
    <row r="97" spans="1:21" x14ac:dyDescent="0.3">
      <c r="A97" s="27">
        <f t="shared" si="10"/>
        <v>1239</v>
      </c>
      <c r="B97">
        <f t="shared" si="11"/>
        <v>2</v>
      </c>
      <c r="C97" s="7">
        <f t="shared" ca="1" si="8"/>
        <v>142.39999999999978</v>
      </c>
      <c r="D97" s="7"/>
      <c r="E97" s="7"/>
      <c r="F97" s="7"/>
      <c r="G97" s="7"/>
      <c r="H97" s="7"/>
      <c r="I97" s="7"/>
      <c r="J97" s="3">
        <f t="shared" ca="1" si="27"/>
        <v>0</v>
      </c>
      <c r="K97" s="3">
        <f t="shared" ca="1" si="27"/>
        <v>2</v>
      </c>
      <c r="L97" s="3">
        <f t="shared" ca="1" si="27"/>
        <v>4</v>
      </c>
      <c r="M97" s="3">
        <f t="shared" ca="1" si="27"/>
        <v>6</v>
      </c>
      <c r="N97" s="3">
        <f t="shared" ca="1" si="27"/>
        <v>9</v>
      </c>
      <c r="O97" s="3">
        <f t="shared" ca="1" si="28"/>
        <v>14.4405</v>
      </c>
      <c r="P97" s="3">
        <f t="shared" ca="1" si="28"/>
        <v>16.679311999999999</v>
      </c>
      <c r="Q97" s="3">
        <f t="shared" ca="1" si="28"/>
        <v>17.328599999999998</v>
      </c>
      <c r="R97" s="3"/>
      <c r="S97" s="3"/>
      <c r="T97" s="3"/>
      <c r="U97" s="3"/>
    </row>
    <row r="98" spans="1:21" x14ac:dyDescent="0.3">
      <c r="A98" s="27">
        <f t="shared" si="10"/>
        <v>1260</v>
      </c>
      <c r="B98">
        <f t="shared" si="11"/>
        <v>0</v>
      </c>
      <c r="C98" s="7">
        <f t="shared" ca="1" si="8"/>
        <v>143.59999999999977</v>
      </c>
      <c r="D98" s="7"/>
      <c r="E98" s="7"/>
      <c r="F98" s="7"/>
      <c r="G98" s="7"/>
      <c r="H98" s="7"/>
      <c r="I98" s="7"/>
      <c r="J98" s="3">
        <f t="shared" ca="1" si="27"/>
        <v>0</v>
      </c>
      <c r="K98" s="3">
        <f t="shared" ca="1" si="27"/>
        <v>2</v>
      </c>
      <c r="L98" s="3">
        <f t="shared" ca="1" si="27"/>
        <v>4</v>
      </c>
      <c r="M98" s="3">
        <f t="shared" ca="1" si="27"/>
        <v>6</v>
      </c>
      <c r="N98" s="3">
        <f t="shared" ca="1" si="27"/>
        <v>9</v>
      </c>
      <c r="O98" s="3">
        <f ca="1">INDIRECT("Frames!D"&amp;($A98+J$4))</f>
        <v>13.670339999999999</v>
      </c>
      <c r="P98" s="3">
        <f t="shared" ref="P98:Q102" ca="1" si="29">INDIRECT("Frames!D"&amp;($A98+L$4))</f>
        <v>16.318461499999998</v>
      </c>
      <c r="Q98" s="3">
        <f t="shared" ca="1" si="29"/>
        <v>17.232329999999997</v>
      </c>
      <c r="R98" s="3"/>
      <c r="S98" s="3"/>
      <c r="T98" s="3"/>
      <c r="U98" s="3"/>
    </row>
    <row r="99" spans="1:21" x14ac:dyDescent="0.3">
      <c r="A99" s="27">
        <f t="shared" si="10"/>
        <v>1281</v>
      </c>
      <c r="B99">
        <f t="shared" si="11"/>
        <v>-2</v>
      </c>
      <c r="C99" s="7">
        <f t="shared" ca="1" si="8"/>
        <v>144.79999999999976</v>
      </c>
      <c r="D99" s="7"/>
      <c r="E99" s="7"/>
      <c r="F99" s="7"/>
      <c r="G99" s="7"/>
      <c r="H99" s="7"/>
      <c r="I99" s="7"/>
      <c r="J99" s="3">
        <f t="shared" ca="1" si="27"/>
        <v>0</v>
      </c>
      <c r="K99" s="3">
        <f t="shared" ca="1" si="27"/>
        <v>2</v>
      </c>
      <c r="L99" s="3">
        <f t="shared" ca="1" si="27"/>
        <v>4</v>
      </c>
      <c r="M99" s="3">
        <f t="shared" ca="1" si="27"/>
        <v>6</v>
      </c>
      <c r="N99" s="3">
        <f t="shared" ca="1" si="27"/>
        <v>9</v>
      </c>
      <c r="O99" s="3">
        <f ca="1">INDIRECT("Frames!D"&amp;($A99+J$4))</f>
        <v>12.996449999999999</v>
      </c>
      <c r="P99" s="3">
        <f t="shared" ca="1" si="29"/>
        <v>15.957610999999998</v>
      </c>
      <c r="Q99" s="3">
        <f t="shared" ca="1" si="29"/>
        <v>17.03979</v>
      </c>
      <c r="R99" s="3"/>
      <c r="S99" s="3"/>
      <c r="T99" s="3"/>
      <c r="U99" s="3"/>
    </row>
    <row r="100" spans="1:21" x14ac:dyDescent="0.3">
      <c r="A100" s="27">
        <f t="shared" si="10"/>
        <v>1302</v>
      </c>
      <c r="B100">
        <f t="shared" si="11"/>
        <v>-4</v>
      </c>
      <c r="C100" s="7">
        <f t="shared" ca="1" si="8"/>
        <v>145.99999999999974</v>
      </c>
      <c r="D100" s="7"/>
      <c r="E100" s="7"/>
      <c r="F100" s="7"/>
      <c r="G100" s="7"/>
      <c r="H100" s="7"/>
      <c r="I100" s="7"/>
      <c r="J100" s="3">
        <f t="shared" ca="1" si="27"/>
        <v>0</v>
      </c>
      <c r="K100" s="3">
        <f t="shared" ca="1" si="27"/>
        <v>2</v>
      </c>
      <c r="L100" s="3">
        <f t="shared" ca="1" si="27"/>
        <v>4</v>
      </c>
      <c r="M100" s="3">
        <f t="shared" ca="1" si="27"/>
        <v>6</v>
      </c>
      <c r="N100" s="3">
        <f t="shared" ca="1" si="27"/>
        <v>9</v>
      </c>
      <c r="O100" s="3">
        <f ca="1">INDIRECT("Frames!D"&amp;($A100+J$4))</f>
        <v>12.03375</v>
      </c>
      <c r="P100" s="3">
        <f t="shared" ca="1" si="29"/>
        <v>15.476476999999999</v>
      </c>
      <c r="Q100" s="3">
        <f t="shared" ca="1" si="29"/>
        <v>16.654709999999998</v>
      </c>
      <c r="R100" s="3"/>
      <c r="S100" s="3"/>
      <c r="T100" s="3"/>
      <c r="U100" s="3"/>
    </row>
    <row r="101" spans="1:21" x14ac:dyDescent="0.3">
      <c r="A101" s="27">
        <f t="shared" si="10"/>
        <v>1323</v>
      </c>
      <c r="B101">
        <f t="shared" si="11"/>
        <v>-6</v>
      </c>
      <c r="C101" s="7">
        <f t="shared" ca="1" si="8"/>
        <v>147.19999999999973</v>
      </c>
      <c r="D101" s="7"/>
      <c r="E101" s="7"/>
      <c r="F101" s="7"/>
      <c r="G101" s="7"/>
      <c r="H101" s="7"/>
      <c r="I101" s="7"/>
      <c r="J101" s="3">
        <f t="shared" ca="1" si="27"/>
        <v>0</v>
      </c>
      <c r="K101" s="3">
        <f t="shared" ca="1" si="27"/>
        <v>2</v>
      </c>
      <c r="L101" s="3">
        <f t="shared" ca="1" si="27"/>
        <v>4</v>
      </c>
      <c r="M101" s="3">
        <f t="shared" ca="1" si="27"/>
        <v>6</v>
      </c>
      <c r="N101" s="3">
        <f t="shared" ca="1" si="27"/>
        <v>9</v>
      </c>
      <c r="O101" s="3">
        <f ca="1">INDIRECT("Frames!D"&amp;($A101+I$4))</f>
        <v>10.589699999999999</v>
      </c>
      <c r="P101" s="3">
        <f t="shared" ca="1" si="29"/>
        <v>14.995342999999998</v>
      </c>
      <c r="Q101" s="3">
        <f t="shared" ca="1" si="29"/>
        <v>16.3659</v>
      </c>
      <c r="R101" s="3"/>
      <c r="S101" s="3"/>
      <c r="T101" s="3"/>
      <c r="U101" s="3"/>
    </row>
    <row r="102" spans="1:21" x14ac:dyDescent="0.3">
      <c r="A102" s="27">
        <f t="shared" si="10"/>
        <v>1344</v>
      </c>
      <c r="B102">
        <f>B101-1</f>
        <v>-7</v>
      </c>
      <c r="C102" s="7">
        <f t="shared" ca="1" si="8"/>
        <v>147.79999999999973</v>
      </c>
      <c r="D102" s="7"/>
      <c r="E102" s="7"/>
      <c r="F102" s="7"/>
      <c r="G102" s="7"/>
      <c r="H102" s="7"/>
      <c r="I102" s="7"/>
      <c r="J102" s="3">
        <f t="shared" ca="1" si="27"/>
        <v>0</v>
      </c>
      <c r="K102" s="3">
        <f t="shared" ca="1" si="27"/>
        <v>2</v>
      </c>
      <c r="L102" s="3">
        <f t="shared" ca="1" si="27"/>
        <v>4</v>
      </c>
      <c r="M102" s="3">
        <f t="shared" ca="1" si="27"/>
        <v>6</v>
      </c>
      <c r="N102" s="3">
        <f t="shared" ca="1" si="27"/>
        <v>8</v>
      </c>
      <c r="O102" s="3">
        <f ca="1">INDIRECT("Frames!D"&amp;($A102+I$4))</f>
        <v>9.8195399999999999</v>
      </c>
      <c r="P102" s="3">
        <f t="shared" ca="1" si="29"/>
        <v>14.754775999999998</v>
      </c>
      <c r="Q102" s="3">
        <f t="shared" ca="1" si="29"/>
        <v>16.173359999999999</v>
      </c>
      <c r="R102" s="3"/>
      <c r="S102" s="3"/>
      <c r="T102" s="3"/>
      <c r="U102" s="3"/>
    </row>
    <row r="103" spans="1:21" x14ac:dyDescent="0.3">
      <c r="A103" s="27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21" x14ac:dyDescent="0.3">
      <c r="A104" s="27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21" x14ac:dyDescent="0.3">
      <c r="A105" s="27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21" x14ac:dyDescent="0.3">
      <c r="A106" s="27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21" x14ac:dyDescent="0.3">
      <c r="A107" s="27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21" x14ac:dyDescent="0.3">
      <c r="A108" s="27"/>
      <c r="C108" s="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1" x14ac:dyDescent="0.3">
      <c r="A109" s="27"/>
      <c r="C109" s="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7342-3497-402C-AF0B-6AB4F9023E97}">
  <dimension ref="A3:F1171"/>
  <sheetViews>
    <sheetView tabSelected="1" workbookViewId="0"/>
  </sheetViews>
  <sheetFormatPr defaultRowHeight="14.4" x14ac:dyDescent="0.3"/>
  <cols>
    <col min="3" max="3" width="8.33203125" bestFit="1" customWidth="1"/>
    <col min="4" max="4" width="12.33203125" bestFit="1" customWidth="1"/>
    <col min="5" max="5" width="12.44140625" bestFit="1" customWidth="1"/>
    <col min="6" max="6" width="14.21875" bestFit="1" customWidth="1"/>
  </cols>
  <sheetData>
    <row r="3" spans="1:6" x14ac:dyDescent="0.3">
      <c r="C3" s="29" t="s">
        <v>6</v>
      </c>
      <c r="D3" s="30">
        <f ca="1">INDIRECT("Frames!C"&amp;$A6)</f>
        <v>-7</v>
      </c>
      <c r="F3" s="28"/>
    </row>
    <row r="5" spans="1:6" x14ac:dyDescent="0.3">
      <c r="C5" s="37" t="s">
        <v>33</v>
      </c>
      <c r="D5" s="37" t="s">
        <v>35</v>
      </c>
      <c r="E5" s="37" t="s">
        <v>32</v>
      </c>
      <c r="F5" s="37" t="s">
        <v>34</v>
      </c>
    </row>
    <row r="6" spans="1:6" x14ac:dyDescent="0.3">
      <c r="A6" s="1">
        <v>1342</v>
      </c>
      <c r="C6" s="31">
        <v>1</v>
      </c>
      <c r="D6" s="32">
        <f t="shared" ref="D6:D19" ca="1" si="0">INDIRECT("Frames!C"&amp;$A6+3)</f>
        <v>147.79999999999973</v>
      </c>
      <c r="E6" s="33">
        <f t="shared" ref="E6:E19" ca="1" si="1">INDIRECT("Frames!D"&amp;$A6+3)</f>
        <v>0</v>
      </c>
      <c r="F6" s="33">
        <f t="shared" ref="F6:F19" ca="1" si="2">INDIRECT("Frames!E"&amp;$A6+3)</f>
        <v>5.0599999999999996</v>
      </c>
    </row>
    <row r="7" spans="1:6" x14ac:dyDescent="0.3">
      <c r="A7" s="27">
        <f>A6+1</f>
        <v>1343</v>
      </c>
      <c r="C7" s="31">
        <v>2</v>
      </c>
      <c r="D7" s="32">
        <f t="shared" ca="1" si="0"/>
        <v>147.79999999999973</v>
      </c>
      <c r="E7" s="33">
        <f t="shared" ca="1" si="1"/>
        <v>2</v>
      </c>
      <c r="F7" s="33">
        <f t="shared" ca="1" si="2"/>
        <v>5.0599999999999996</v>
      </c>
    </row>
    <row r="8" spans="1:6" x14ac:dyDescent="0.3">
      <c r="A8" s="27">
        <f t="shared" ref="A8:A19" si="3">A7+1</f>
        <v>1344</v>
      </c>
      <c r="C8" s="31">
        <v>3</v>
      </c>
      <c r="D8" s="32">
        <f t="shared" ca="1" si="0"/>
        <v>147.79999999999973</v>
      </c>
      <c r="E8" s="33">
        <f t="shared" ca="1" si="1"/>
        <v>4</v>
      </c>
      <c r="F8" s="33">
        <f t="shared" ca="1" si="2"/>
        <v>5.0999999999999996</v>
      </c>
    </row>
    <row r="9" spans="1:6" x14ac:dyDescent="0.3">
      <c r="A9" s="27">
        <f t="shared" si="3"/>
        <v>1345</v>
      </c>
      <c r="C9" s="31">
        <v>4</v>
      </c>
      <c r="D9" s="32">
        <f t="shared" ca="1" si="0"/>
        <v>147.79999999999973</v>
      </c>
      <c r="E9" s="33">
        <f t="shared" ca="1" si="1"/>
        <v>6</v>
      </c>
      <c r="F9" s="33">
        <f t="shared" ca="1" si="2"/>
        <v>5.14</v>
      </c>
    </row>
    <row r="10" spans="1:6" x14ac:dyDescent="0.3">
      <c r="A10" s="27">
        <f t="shared" si="3"/>
        <v>1346</v>
      </c>
      <c r="C10" s="31">
        <v>5</v>
      </c>
      <c r="D10" s="32">
        <f t="shared" ca="1" si="0"/>
        <v>147.79999999999973</v>
      </c>
      <c r="E10" s="33">
        <f t="shared" ca="1" si="1"/>
        <v>8</v>
      </c>
      <c r="F10" s="33">
        <f t="shared" ca="1" si="2"/>
        <v>5.38</v>
      </c>
    </row>
    <row r="11" spans="1:6" x14ac:dyDescent="0.3">
      <c r="A11" s="27">
        <f t="shared" si="3"/>
        <v>1347</v>
      </c>
      <c r="C11" s="31">
        <v>6</v>
      </c>
      <c r="D11" s="32">
        <f t="shared" ca="1" si="0"/>
        <v>147.79999999999973</v>
      </c>
      <c r="E11" s="33">
        <f t="shared" ca="1" si="1"/>
        <v>9.8195399999999999</v>
      </c>
      <c r="F11" s="33">
        <f t="shared" ca="1" si="2"/>
        <v>5.6</v>
      </c>
    </row>
    <row r="12" spans="1:6" x14ac:dyDescent="0.3">
      <c r="A12" s="27">
        <f t="shared" si="3"/>
        <v>1348</v>
      </c>
      <c r="C12" s="31">
        <v>7</v>
      </c>
      <c r="D12" s="32">
        <f t="shared" ca="1" si="0"/>
        <v>147.79999999999973</v>
      </c>
      <c r="E12" s="33">
        <f t="shared" ca="1" si="1"/>
        <v>11.5</v>
      </c>
      <c r="F12" s="33">
        <f t="shared" ca="1" si="2"/>
        <v>6</v>
      </c>
    </row>
    <row r="13" spans="1:6" x14ac:dyDescent="0.3">
      <c r="A13" s="27">
        <f t="shared" si="3"/>
        <v>1349</v>
      </c>
      <c r="C13" s="31">
        <v>8</v>
      </c>
      <c r="D13" s="32">
        <f t="shared" ca="1" si="0"/>
        <v>147.79999999999973</v>
      </c>
      <c r="E13" s="33">
        <f t="shared" ca="1" si="1"/>
        <v>13</v>
      </c>
      <c r="F13" s="33">
        <f t="shared" ca="1" si="2"/>
        <v>6.48</v>
      </c>
    </row>
    <row r="14" spans="1:6" x14ac:dyDescent="0.3">
      <c r="A14" s="27">
        <f t="shared" si="3"/>
        <v>1350</v>
      </c>
      <c r="C14" s="31">
        <v>9</v>
      </c>
      <c r="D14" s="32">
        <f t="shared" ca="1" si="0"/>
        <v>147.79999999999973</v>
      </c>
      <c r="E14" s="33">
        <f t="shared" ca="1" si="1"/>
        <v>14.754775999999998</v>
      </c>
      <c r="F14" s="33">
        <f t="shared" ca="1" si="2"/>
        <v>7.4</v>
      </c>
    </row>
    <row r="15" spans="1:6" x14ac:dyDescent="0.3">
      <c r="A15" s="27">
        <f t="shared" si="3"/>
        <v>1351</v>
      </c>
      <c r="C15" s="31">
        <v>10</v>
      </c>
      <c r="D15" s="32">
        <f t="shared" ca="1" si="0"/>
        <v>147.79999999999973</v>
      </c>
      <c r="E15" s="33">
        <f t="shared" ca="1" si="1"/>
        <v>16.173359999999999</v>
      </c>
      <c r="F15" s="33">
        <f t="shared" ca="1" si="2"/>
        <v>9</v>
      </c>
    </row>
    <row r="16" spans="1:6" x14ac:dyDescent="0.3">
      <c r="A16" s="27">
        <f t="shared" si="3"/>
        <v>1352</v>
      </c>
      <c r="C16" s="31">
        <v>11</v>
      </c>
      <c r="D16" s="32">
        <f t="shared" ca="1" si="0"/>
        <v>147.79999999999973</v>
      </c>
      <c r="E16" s="33">
        <f t="shared" ca="1" si="1"/>
        <v>0</v>
      </c>
      <c r="F16" s="33">
        <f t="shared" ca="1" si="2"/>
        <v>0</v>
      </c>
    </row>
    <row r="17" spans="1:6" x14ac:dyDescent="0.3">
      <c r="A17" s="27">
        <f t="shared" si="3"/>
        <v>1353</v>
      </c>
      <c r="C17" s="31">
        <v>12</v>
      </c>
      <c r="D17" s="32">
        <f t="shared" ca="1" si="0"/>
        <v>147.79999999999973</v>
      </c>
      <c r="E17" s="33">
        <f t="shared" ca="1" si="1"/>
        <v>0</v>
      </c>
      <c r="F17" s="33">
        <f t="shared" ca="1" si="2"/>
        <v>0</v>
      </c>
    </row>
    <row r="18" spans="1:6" x14ac:dyDescent="0.3">
      <c r="A18" s="27">
        <f t="shared" si="3"/>
        <v>1354</v>
      </c>
      <c r="C18" s="31">
        <v>13</v>
      </c>
      <c r="D18" s="32">
        <f t="shared" ca="1" si="0"/>
        <v>147.79999999999973</v>
      </c>
      <c r="E18" s="33">
        <f t="shared" ca="1" si="1"/>
        <v>0</v>
      </c>
      <c r="F18" s="33">
        <f t="shared" ca="1" si="2"/>
        <v>0</v>
      </c>
    </row>
    <row r="19" spans="1:6" x14ac:dyDescent="0.3">
      <c r="A19" s="27">
        <f t="shared" si="3"/>
        <v>1355</v>
      </c>
      <c r="C19" s="34">
        <v>14</v>
      </c>
      <c r="D19" s="35">
        <f t="shared" ca="1" si="0"/>
        <v>147.79999999999973</v>
      </c>
      <c r="E19" s="36">
        <f t="shared" ca="1" si="1"/>
        <v>0</v>
      </c>
      <c r="F19" s="36">
        <f t="shared" ca="1" si="2"/>
        <v>0</v>
      </c>
    </row>
    <row r="21" spans="1:6" x14ac:dyDescent="0.3">
      <c r="C21" s="29" t="s">
        <v>6</v>
      </c>
      <c r="D21" s="30">
        <f ca="1">INDIRECT("Frames!C"&amp;$A24)</f>
        <v>-6</v>
      </c>
      <c r="F21" s="28"/>
    </row>
    <row r="23" spans="1:6" x14ac:dyDescent="0.3">
      <c r="C23" s="37" t="s">
        <v>33</v>
      </c>
      <c r="D23" s="37" t="s">
        <v>35</v>
      </c>
      <c r="E23" s="37" t="s">
        <v>32</v>
      </c>
      <c r="F23" s="37" t="s">
        <v>34</v>
      </c>
    </row>
    <row r="24" spans="1:6" x14ac:dyDescent="0.3">
      <c r="A24" s="27">
        <f>A6-21</f>
        <v>1321</v>
      </c>
      <c r="C24" s="31">
        <f>C6</f>
        <v>1</v>
      </c>
      <c r="D24" s="32">
        <f t="shared" ref="D24:D37" ca="1" si="4">INDIRECT("Frames!C"&amp;$A24+3)</f>
        <v>147.19999999999973</v>
      </c>
      <c r="E24" s="33">
        <f t="shared" ref="E24:E37" ca="1" si="5">INDIRECT("Frames!D"&amp;$A24+3)</f>
        <v>0</v>
      </c>
      <c r="F24" s="33">
        <f t="shared" ref="F24:F37" ca="1" si="6">INDIRECT("Frames!E"&amp;$A24+3)</f>
        <v>4.9400000000000004</v>
      </c>
    </row>
    <row r="25" spans="1:6" x14ac:dyDescent="0.3">
      <c r="A25" s="27">
        <f>A24+1</f>
        <v>1322</v>
      </c>
      <c r="C25" s="31">
        <f t="shared" ref="C25:C37" si="7">C7</f>
        <v>2</v>
      </c>
      <c r="D25" s="32">
        <f t="shared" ca="1" si="4"/>
        <v>147.19999999999973</v>
      </c>
      <c r="E25" s="33">
        <f t="shared" ca="1" si="5"/>
        <v>2</v>
      </c>
      <c r="F25" s="33">
        <f t="shared" ca="1" si="6"/>
        <v>4.9400000000000004</v>
      </c>
    </row>
    <row r="26" spans="1:6" x14ac:dyDescent="0.3">
      <c r="A26" s="27">
        <f t="shared" ref="A26:A37" si="8">A25+1</f>
        <v>1323</v>
      </c>
      <c r="C26" s="31">
        <f t="shared" si="7"/>
        <v>3</v>
      </c>
      <c r="D26" s="32">
        <f t="shared" ca="1" si="4"/>
        <v>147.19999999999973</v>
      </c>
      <c r="E26" s="33">
        <f t="shared" ca="1" si="5"/>
        <v>4</v>
      </c>
      <c r="F26" s="33">
        <f t="shared" ca="1" si="6"/>
        <v>4.9800000000000004</v>
      </c>
    </row>
    <row r="27" spans="1:6" x14ac:dyDescent="0.3">
      <c r="A27" s="27">
        <f t="shared" si="8"/>
        <v>1324</v>
      </c>
      <c r="C27" s="31">
        <f t="shared" si="7"/>
        <v>4</v>
      </c>
      <c r="D27" s="32">
        <f t="shared" ca="1" si="4"/>
        <v>147.19999999999973</v>
      </c>
      <c r="E27" s="33">
        <f t="shared" ca="1" si="5"/>
        <v>6</v>
      </c>
      <c r="F27" s="33">
        <f t="shared" ca="1" si="6"/>
        <v>5.0199999999999996</v>
      </c>
    </row>
    <row r="28" spans="1:6" x14ac:dyDescent="0.3">
      <c r="A28" s="27">
        <f t="shared" si="8"/>
        <v>1325</v>
      </c>
      <c r="C28" s="31">
        <f t="shared" si="7"/>
        <v>5</v>
      </c>
      <c r="D28" s="32">
        <f t="shared" ca="1" si="4"/>
        <v>147.19999999999973</v>
      </c>
      <c r="E28" s="33">
        <f t="shared" ca="1" si="5"/>
        <v>9</v>
      </c>
      <c r="F28" s="33">
        <f t="shared" ca="1" si="6"/>
        <v>5.38</v>
      </c>
    </row>
    <row r="29" spans="1:6" x14ac:dyDescent="0.3">
      <c r="A29" s="27">
        <f t="shared" si="8"/>
        <v>1326</v>
      </c>
      <c r="C29" s="31">
        <f t="shared" si="7"/>
        <v>6</v>
      </c>
      <c r="D29" s="32">
        <f t="shared" ca="1" si="4"/>
        <v>147.19999999999973</v>
      </c>
      <c r="E29" s="33">
        <f t="shared" ca="1" si="5"/>
        <v>10.589699999999999</v>
      </c>
      <c r="F29" s="33">
        <f t="shared" ca="1" si="6"/>
        <v>5.6</v>
      </c>
    </row>
    <row r="30" spans="1:6" x14ac:dyDescent="0.3">
      <c r="A30" s="27">
        <f t="shared" si="8"/>
        <v>1327</v>
      </c>
      <c r="C30" s="31">
        <f t="shared" si="7"/>
        <v>7</v>
      </c>
      <c r="D30" s="32">
        <f t="shared" ca="1" si="4"/>
        <v>147.19999999999973</v>
      </c>
      <c r="E30" s="33">
        <f t="shared" ca="1" si="5"/>
        <v>12</v>
      </c>
      <c r="F30" s="33">
        <f t="shared" ca="1" si="6"/>
        <v>5.95</v>
      </c>
    </row>
    <row r="31" spans="1:6" x14ac:dyDescent="0.3">
      <c r="A31" s="27">
        <f t="shared" si="8"/>
        <v>1328</v>
      </c>
      <c r="C31" s="31">
        <f t="shared" si="7"/>
        <v>8</v>
      </c>
      <c r="D31" s="32">
        <f t="shared" ca="1" si="4"/>
        <v>147.19999999999973</v>
      </c>
      <c r="E31" s="33">
        <f t="shared" ca="1" si="5"/>
        <v>13.5</v>
      </c>
      <c r="F31" s="33">
        <f t="shared" ca="1" si="6"/>
        <v>6.47</v>
      </c>
    </row>
    <row r="32" spans="1:6" x14ac:dyDescent="0.3">
      <c r="A32" s="27">
        <f t="shared" si="8"/>
        <v>1329</v>
      </c>
      <c r="C32" s="31">
        <f t="shared" si="7"/>
        <v>9</v>
      </c>
      <c r="D32" s="32">
        <f t="shared" ca="1" si="4"/>
        <v>147.19999999999973</v>
      </c>
      <c r="E32" s="33">
        <f t="shared" ca="1" si="5"/>
        <v>14.995342999999998</v>
      </c>
      <c r="F32" s="33">
        <f t="shared" ca="1" si="6"/>
        <v>7.4</v>
      </c>
    </row>
    <row r="33" spans="1:6" x14ac:dyDescent="0.3">
      <c r="A33" s="27">
        <f t="shared" si="8"/>
        <v>1330</v>
      </c>
      <c r="C33" s="31">
        <f t="shared" si="7"/>
        <v>10</v>
      </c>
      <c r="D33" s="32">
        <f t="shared" ca="1" si="4"/>
        <v>147.19999999999973</v>
      </c>
      <c r="E33" s="33">
        <f t="shared" ca="1" si="5"/>
        <v>16.3659</v>
      </c>
      <c r="F33" s="33">
        <f t="shared" ca="1" si="6"/>
        <v>9</v>
      </c>
    </row>
    <row r="34" spans="1:6" x14ac:dyDescent="0.3">
      <c r="A34" s="27">
        <f t="shared" si="8"/>
        <v>1331</v>
      </c>
      <c r="C34" s="31">
        <f t="shared" si="7"/>
        <v>11</v>
      </c>
      <c r="D34" s="32">
        <f t="shared" ca="1" si="4"/>
        <v>147.19999999999973</v>
      </c>
      <c r="E34" s="33">
        <f t="shared" ca="1" si="5"/>
        <v>0</v>
      </c>
      <c r="F34" s="33">
        <f t="shared" ca="1" si="6"/>
        <v>0</v>
      </c>
    </row>
    <row r="35" spans="1:6" x14ac:dyDescent="0.3">
      <c r="A35" s="27">
        <f t="shared" si="8"/>
        <v>1332</v>
      </c>
      <c r="C35" s="31">
        <f t="shared" si="7"/>
        <v>12</v>
      </c>
      <c r="D35" s="32">
        <f t="shared" ca="1" si="4"/>
        <v>147.19999999999973</v>
      </c>
      <c r="E35" s="33">
        <f t="shared" ca="1" si="5"/>
        <v>0</v>
      </c>
      <c r="F35" s="33">
        <f t="shared" ca="1" si="6"/>
        <v>0</v>
      </c>
    </row>
    <row r="36" spans="1:6" x14ac:dyDescent="0.3">
      <c r="A36" s="27">
        <f t="shared" si="8"/>
        <v>1333</v>
      </c>
      <c r="C36" s="31">
        <f t="shared" si="7"/>
        <v>13</v>
      </c>
      <c r="D36" s="32">
        <f t="shared" ca="1" si="4"/>
        <v>147.19999999999973</v>
      </c>
      <c r="E36" s="33">
        <f t="shared" ca="1" si="5"/>
        <v>0</v>
      </c>
      <c r="F36" s="33">
        <f t="shared" ca="1" si="6"/>
        <v>0</v>
      </c>
    </row>
    <row r="37" spans="1:6" x14ac:dyDescent="0.3">
      <c r="A37" s="27">
        <f t="shared" si="8"/>
        <v>1334</v>
      </c>
      <c r="C37" s="34">
        <f t="shared" si="7"/>
        <v>14</v>
      </c>
      <c r="D37" s="35">
        <f t="shared" ca="1" si="4"/>
        <v>147.19999999999973</v>
      </c>
      <c r="E37" s="36">
        <f t="shared" ca="1" si="5"/>
        <v>0</v>
      </c>
      <c r="F37" s="36">
        <f t="shared" ca="1" si="6"/>
        <v>0</v>
      </c>
    </row>
    <row r="39" spans="1:6" x14ac:dyDescent="0.3">
      <c r="C39" s="29" t="s">
        <v>6</v>
      </c>
      <c r="D39" s="30">
        <f t="shared" ref="D39" ca="1" si="9">INDIRECT("Frames!C"&amp;$A42)</f>
        <v>-4</v>
      </c>
      <c r="F39" s="28"/>
    </row>
    <row r="41" spans="1:6" x14ac:dyDescent="0.3">
      <c r="C41" s="37" t="s">
        <v>33</v>
      </c>
      <c r="D41" s="37" t="s">
        <v>35</v>
      </c>
      <c r="E41" s="37" t="s">
        <v>32</v>
      </c>
      <c r="F41" s="37" t="s">
        <v>34</v>
      </c>
    </row>
    <row r="42" spans="1:6" x14ac:dyDescent="0.3">
      <c r="A42" s="27">
        <f t="shared" ref="A42" si="10">A24-21</f>
        <v>1300</v>
      </c>
      <c r="C42" s="31">
        <f>C24</f>
        <v>1</v>
      </c>
      <c r="D42" s="32">
        <f t="shared" ref="D42:D55" ca="1" si="11">INDIRECT("Frames!C"&amp;$A42+3)</f>
        <v>145.99999999999974</v>
      </c>
      <c r="E42" s="33">
        <f t="shared" ref="E42:E55" ca="1" si="12">INDIRECT("Frames!D"&amp;$A42+3)</f>
        <v>0</v>
      </c>
      <c r="F42" s="33">
        <f t="shared" ref="F42:F55" ca="1" si="13">INDIRECT("Frames!E"&amp;$A42+3)</f>
        <v>4.66</v>
      </c>
    </row>
    <row r="43" spans="1:6" x14ac:dyDescent="0.3">
      <c r="A43" s="27">
        <f t="shared" ref="A43:A55" si="14">A42+1</f>
        <v>1301</v>
      </c>
      <c r="C43" s="31">
        <f t="shared" ref="C43:C55" si="15">C25</f>
        <v>2</v>
      </c>
      <c r="D43" s="32">
        <f t="shared" ca="1" si="11"/>
        <v>145.99999999999974</v>
      </c>
      <c r="E43" s="33">
        <f t="shared" ca="1" si="12"/>
        <v>2</v>
      </c>
      <c r="F43" s="33">
        <f t="shared" ca="1" si="13"/>
        <v>4.66</v>
      </c>
    </row>
    <row r="44" spans="1:6" x14ac:dyDescent="0.3">
      <c r="A44" s="27">
        <f t="shared" si="14"/>
        <v>1302</v>
      </c>
      <c r="C44" s="31">
        <f t="shared" si="15"/>
        <v>3</v>
      </c>
      <c r="D44" s="32">
        <f t="shared" ca="1" si="11"/>
        <v>145.99999999999974</v>
      </c>
      <c r="E44" s="33">
        <f t="shared" ca="1" si="12"/>
        <v>4</v>
      </c>
      <c r="F44" s="33">
        <f t="shared" ca="1" si="13"/>
        <v>4.66</v>
      </c>
    </row>
    <row r="45" spans="1:6" x14ac:dyDescent="0.3">
      <c r="A45" s="27">
        <f t="shared" si="14"/>
        <v>1303</v>
      </c>
      <c r="C45" s="31">
        <f t="shared" si="15"/>
        <v>4</v>
      </c>
      <c r="D45" s="32">
        <f t="shared" ca="1" si="11"/>
        <v>145.99999999999974</v>
      </c>
      <c r="E45" s="33">
        <f t="shared" ca="1" si="12"/>
        <v>6</v>
      </c>
      <c r="F45" s="33">
        <f t="shared" ca="1" si="13"/>
        <v>4.74</v>
      </c>
    </row>
    <row r="46" spans="1:6" x14ac:dyDescent="0.3">
      <c r="A46" s="27">
        <f t="shared" si="14"/>
        <v>1304</v>
      </c>
      <c r="C46" s="31">
        <f t="shared" si="15"/>
        <v>5</v>
      </c>
      <c r="D46" s="32">
        <f t="shared" ca="1" si="11"/>
        <v>145.99999999999974</v>
      </c>
      <c r="E46" s="33">
        <f t="shared" ca="1" si="12"/>
        <v>9</v>
      </c>
      <c r="F46" s="33">
        <f t="shared" ca="1" si="13"/>
        <v>5.08</v>
      </c>
    </row>
    <row r="47" spans="1:6" x14ac:dyDescent="0.3">
      <c r="A47" s="27">
        <f t="shared" si="14"/>
        <v>1305</v>
      </c>
      <c r="C47" s="31">
        <f t="shared" si="15"/>
        <v>6</v>
      </c>
      <c r="D47" s="32">
        <f t="shared" ca="1" si="11"/>
        <v>145.99999999999974</v>
      </c>
      <c r="E47" s="33">
        <f t="shared" ca="1" si="12"/>
        <v>10.5</v>
      </c>
      <c r="F47" s="33">
        <f t="shared" ca="1" si="13"/>
        <v>5.3</v>
      </c>
    </row>
    <row r="48" spans="1:6" x14ac:dyDescent="0.3">
      <c r="A48" s="27">
        <f t="shared" si="14"/>
        <v>1306</v>
      </c>
      <c r="C48" s="31">
        <f t="shared" si="15"/>
        <v>7</v>
      </c>
      <c r="D48" s="32">
        <f t="shared" ca="1" si="11"/>
        <v>145.99999999999974</v>
      </c>
      <c r="E48" s="33">
        <f t="shared" ca="1" si="12"/>
        <v>12.03375</v>
      </c>
      <c r="F48" s="33">
        <f t="shared" ca="1" si="13"/>
        <v>5.6</v>
      </c>
    </row>
    <row r="49" spans="1:6" x14ac:dyDescent="0.3">
      <c r="A49" s="27">
        <f t="shared" si="14"/>
        <v>1307</v>
      </c>
      <c r="C49" s="31">
        <f t="shared" si="15"/>
        <v>8</v>
      </c>
      <c r="D49" s="32">
        <f t="shared" ca="1" si="11"/>
        <v>145.99999999999974</v>
      </c>
      <c r="E49" s="33">
        <f t="shared" ca="1" si="12"/>
        <v>13.5</v>
      </c>
      <c r="F49" s="33">
        <f t="shared" ca="1" si="13"/>
        <v>6.2</v>
      </c>
    </row>
    <row r="50" spans="1:6" x14ac:dyDescent="0.3">
      <c r="A50" s="27">
        <f t="shared" si="14"/>
        <v>1308</v>
      </c>
      <c r="C50" s="31">
        <f t="shared" si="15"/>
        <v>9</v>
      </c>
      <c r="D50" s="32">
        <f t="shared" ca="1" si="11"/>
        <v>145.99999999999974</v>
      </c>
      <c r="E50" s="33">
        <f t="shared" ca="1" si="12"/>
        <v>15.476476999999999</v>
      </c>
      <c r="F50" s="33">
        <f t="shared" ca="1" si="13"/>
        <v>7.4</v>
      </c>
    </row>
    <row r="51" spans="1:6" x14ac:dyDescent="0.3">
      <c r="A51" s="27">
        <f t="shared" si="14"/>
        <v>1309</v>
      </c>
      <c r="C51" s="31">
        <f t="shared" si="15"/>
        <v>10</v>
      </c>
      <c r="D51" s="32">
        <f t="shared" ca="1" si="11"/>
        <v>145.99999999999974</v>
      </c>
      <c r="E51" s="33">
        <f t="shared" ca="1" si="12"/>
        <v>16.654709999999998</v>
      </c>
      <c r="F51" s="33">
        <f t="shared" ca="1" si="13"/>
        <v>9</v>
      </c>
    </row>
    <row r="52" spans="1:6" x14ac:dyDescent="0.3">
      <c r="A52" s="27">
        <f t="shared" si="14"/>
        <v>1310</v>
      </c>
      <c r="C52" s="31">
        <f t="shared" si="15"/>
        <v>11</v>
      </c>
      <c r="D52" s="32">
        <f t="shared" ca="1" si="11"/>
        <v>145.99999999999974</v>
      </c>
      <c r="E52" s="33">
        <f t="shared" ca="1" si="12"/>
        <v>0</v>
      </c>
      <c r="F52" s="33">
        <f t="shared" ca="1" si="13"/>
        <v>0</v>
      </c>
    </row>
    <row r="53" spans="1:6" x14ac:dyDescent="0.3">
      <c r="A53" s="27">
        <f t="shared" si="14"/>
        <v>1311</v>
      </c>
      <c r="C53" s="31">
        <f t="shared" si="15"/>
        <v>12</v>
      </c>
      <c r="D53" s="32">
        <f t="shared" ca="1" si="11"/>
        <v>145.99999999999974</v>
      </c>
      <c r="E53" s="33">
        <f t="shared" ca="1" si="12"/>
        <v>0</v>
      </c>
      <c r="F53" s="33">
        <f t="shared" ca="1" si="13"/>
        <v>0</v>
      </c>
    </row>
    <row r="54" spans="1:6" x14ac:dyDescent="0.3">
      <c r="A54" s="27">
        <f t="shared" si="14"/>
        <v>1312</v>
      </c>
      <c r="C54" s="31">
        <f t="shared" si="15"/>
        <v>13</v>
      </c>
      <c r="D54" s="32">
        <f t="shared" ca="1" si="11"/>
        <v>145.99999999999974</v>
      </c>
      <c r="E54" s="33">
        <f t="shared" ca="1" si="12"/>
        <v>0</v>
      </c>
      <c r="F54" s="33">
        <f t="shared" ca="1" si="13"/>
        <v>0</v>
      </c>
    </row>
    <row r="55" spans="1:6" x14ac:dyDescent="0.3">
      <c r="A55" s="27">
        <f t="shared" si="14"/>
        <v>1313</v>
      </c>
      <c r="C55" s="34">
        <f t="shared" si="15"/>
        <v>14</v>
      </c>
      <c r="D55" s="35">
        <f t="shared" ca="1" si="11"/>
        <v>145.99999999999974</v>
      </c>
      <c r="E55" s="36">
        <f t="shared" ca="1" si="12"/>
        <v>0</v>
      </c>
      <c r="F55" s="36">
        <f t="shared" ca="1" si="13"/>
        <v>0</v>
      </c>
    </row>
    <row r="57" spans="1:6" x14ac:dyDescent="0.3">
      <c r="C57" s="29" t="s">
        <v>6</v>
      </c>
      <c r="D57" s="30">
        <f t="shared" ref="D57" ca="1" si="16">INDIRECT("Frames!C"&amp;$A60)</f>
        <v>-2</v>
      </c>
      <c r="F57" s="28"/>
    </row>
    <row r="59" spans="1:6" x14ac:dyDescent="0.3">
      <c r="C59" s="37" t="s">
        <v>33</v>
      </c>
      <c r="D59" s="37" t="s">
        <v>35</v>
      </c>
      <c r="E59" s="37" t="s">
        <v>32</v>
      </c>
      <c r="F59" s="37" t="s">
        <v>34</v>
      </c>
    </row>
    <row r="60" spans="1:6" x14ac:dyDescent="0.3">
      <c r="A60" s="27">
        <f t="shared" ref="A60" si="17">A42-21</f>
        <v>1279</v>
      </c>
      <c r="C60" s="31">
        <f>C42</f>
        <v>1</v>
      </c>
      <c r="D60" s="32">
        <f t="shared" ref="D60:D73" ca="1" si="18">INDIRECT("Frames!C"&amp;$A60+3)</f>
        <v>144.79999999999976</v>
      </c>
      <c r="E60" s="33">
        <f t="shared" ref="E60:E73" ca="1" si="19">INDIRECT("Frames!D"&amp;$A60+3)</f>
        <v>0</v>
      </c>
      <c r="F60" s="33">
        <f t="shared" ref="F60:F73" ca="1" si="20">INDIRECT("Frames!E"&amp;$A60+3)</f>
        <v>4.38</v>
      </c>
    </row>
    <row r="61" spans="1:6" x14ac:dyDescent="0.3">
      <c r="A61" s="27">
        <f t="shared" ref="A61:A73" si="21">A60+1</f>
        <v>1280</v>
      </c>
      <c r="C61" s="31">
        <f t="shared" ref="C61:C73" si="22">C43</f>
        <v>2</v>
      </c>
      <c r="D61" s="32">
        <f t="shared" ca="1" si="18"/>
        <v>144.79999999999976</v>
      </c>
      <c r="E61" s="33">
        <f t="shared" ca="1" si="19"/>
        <v>2</v>
      </c>
      <c r="F61" s="33">
        <f t="shared" ca="1" si="20"/>
        <v>4.38</v>
      </c>
    </row>
    <row r="62" spans="1:6" x14ac:dyDescent="0.3">
      <c r="A62" s="27">
        <f t="shared" si="21"/>
        <v>1281</v>
      </c>
      <c r="C62" s="31">
        <f t="shared" si="22"/>
        <v>3</v>
      </c>
      <c r="D62" s="32">
        <f t="shared" ca="1" si="18"/>
        <v>144.79999999999976</v>
      </c>
      <c r="E62" s="33">
        <f t="shared" ca="1" si="19"/>
        <v>4</v>
      </c>
      <c r="F62" s="33">
        <f t="shared" ca="1" si="20"/>
        <v>4.42</v>
      </c>
    </row>
    <row r="63" spans="1:6" x14ac:dyDescent="0.3">
      <c r="A63" s="27">
        <f t="shared" si="21"/>
        <v>1282</v>
      </c>
      <c r="C63" s="31">
        <f t="shared" si="22"/>
        <v>4</v>
      </c>
      <c r="D63" s="32">
        <f t="shared" ca="1" si="18"/>
        <v>144.79999999999976</v>
      </c>
      <c r="E63" s="33">
        <f t="shared" ca="1" si="19"/>
        <v>6</v>
      </c>
      <c r="F63" s="33">
        <f t="shared" ca="1" si="20"/>
        <v>4.54</v>
      </c>
    </row>
    <row r="64" spans="1:6" x14ac:dyDescent="0.3">
      <c r="A64" s="27">
        <f t="shared" si="21"/>
        <v>1283</v>
      </c>
      <c r="C64" s="31">
        <f t="shared" si="22"/>
        <v>5</v>
      </c>
      <c r="D64" s="32">
        <f t="shared" ca="1" si="18"/>
        <v>144.79999999999976</v>
      </c>
      <c r="E64" s="33">
        <f t="shared" ca="1" si="19"/>
        <v>9</v>
      </c>
      <c r="F64" s="33">
        <f t="shared" ca="1" si="20"/>
        <v>4.82</v>
      </c>
    </row>
    <row r="65" spans="1:6" x14ac:dyDescent="0.3">
      <c r="A65" s="27">
        <f t="shared" si="21"/>
        <v>1284</v>
      </c>
      <c r="C65" s="31">
        <f t="shared" si="22"/>
        <v>6</v>
      </c>
      <c r="D65" s="32">
        <f t="shared" ca="1" si="18"/>
        <v>144.79999999999976</v>
      </c>
      <c r="E65" s="33">
        <f t="shared" ca="1" si="19"/>
        <v>11</v>
      </c>
      <c r="F65" s="33">
        <f t="shared" ca="1" si="20"/>
        <v>5.0999999999999996</v>
      </c>
    </row>
    <row r="66" spans="1:6" x14ac:dyDescent="0.3">
      <c r="A66" s="27">
        <f t="shared" si="21"/>
        <v>1285</v>
      </c>
      <c r="C66" s="31">
        <f t="shared" si="22"/>
        <v>7</v>
      </c>
      <c r="D66" s="32">
        <f t="shared" ca="1" si="18"/>
        <v>144.79999999999976</v>
      </c>
      <c r="E66" s="33">
        <f t="shared" ca="1" si="19"/>
        <v>12.996449999999999</v>
      </c>
      <c r="F66" s="33">
        <f t="shared" ca="1" si="20"/>
        <v>5.6</v>
      </c>
    </row>
    <row r="67" spans="1:6" x14ac:dyDescent="0.3">
      <c r="A67" s="27">
        <f t="shared" si="21"/>
        <v>1286</v>
      </c>
      <c r="C67" s="31">
        <f t="shared" si="22"/>
        <v>8</v>
      </c>
      <c r="D67" s="32">
        <f t="shared" ca="1" si="18"/>
        <v>144.79999999999976</v>
      </c>
      <c r="E67" s="33">
        <f t="shared" ca="1" si="19"/>
        <v>14</v>
      </c>
      <c r="F67" s="33">
        <f t="shared" ca="1" si="20"/>
        <v>6.1</v>
      </c>
    </row>
    <row r="68" spans="1:6" x14ac:dyDescent="0.3">
      <c r="A68" s="27">
        <f t="shared" si="21"/>
        <v>1287</v>
      </c>
      <c r="C68" s="31">
        <f t="shared" si="22"/>
        <v>9</v>
      </c>
      <c r="D68" s="32">
        <f t="shared" ca="1" si="18"/>
        <v>144.79999999999976</v>
      </c>
      <c r="E68" s="33">
        <f t="shared" ca="1" si="19"/>
        <v>15.957610999999998</v>
      </c>
      <c r="F68" s="33">
        <f t="shared" ca="1" si="20"/>
        <v>7.4</v>
      </c>
    </row>
    <row r="69" spans="1:6" x14ac:dyDescent="0.3">
      <c r="A69" s="27">
        <f t="shared" si="21"/>
        <v>1288</v>
      </c>
      <c r="C69" s="31">
        <f t="shared" si="22"/>
        <v>10</v>
      </c>
      <c r="D69" s="32">
        <f t="shared" ca="1" si="18"/>
        <v>144.79999999999976</v>
      </c>
      <c r="E69" s="33">
        <f t="shared" ca="1" si="19"/>
        <v>17.03979</v>
      </c>
      <c r="F69" s="33">
        <f t="shared" ca="1" si="20"/>
        <v>9</v>
      </c>
    </row>
    <row r="70" spans="1:6" x14ac:dyDescent="0.3">
      <c r="A70" s="27">
        <f t="shared" si="21"/>
        <v>1289</v>
      </c>
      <c r="C70" s="31">
        <f t="shared" si="22"/>
        <v>11</v>
      </c>
      <c r="D70" s="32">
        <f t="shared" ca="1" si="18"/>
        <v>144.79999999999976</v>
      </c>
      <c r="E70" s="33">
        <f t="shared" ca="1" si="19"/>
        <v>0</v>
      </c>
      <c r="F70" s="33">
        <f t="shared" ca="1" si="20"/>
        <v>0</v>
      </c>
    </row>
    <row r="71" spans="1:6" x14ac:dyDescent="0.3">
      <c r="A71" s="27">
        <f t="shared" si="21"/>
        <v>1290</v>
      </c>
      <c r="C71" s="31">
        <f t="shared" si="22"/>
        <v>12</v>
      </c>
      <c r="D71" s="32">
        <f t="shared" ca="1" si="18"/>
        <v>144.79999999999976</v>
      </c>
      <c r="E71" s="33">
        <f t="shared" ca="1" si="19"/>
        <v>0</v>
      </c>
      <c r="F71" s="33">
        <f t="shared" ca="1" si="20"/>
        <v>0</v>
      </c>
    </row>
    <row r="72" spans="1:6" x14ac:dyDescent="0.3">
      <c r="A72" s="27">
        <f t="shared" si="21"/>
        <v>1291</v>
      </c>
      <c r="C72" s="31">
        <f t="shared" si="22"/>
        <v>13</v>
      </c>
      <c r="D72" s="32">
        <f t="shared" ca="1" si="18"/>
        <v>144.79999999999976</v>
      </c>
      <c r="E72" s="33">
        <f t="shared" ca="1" si="19"/>
        <v>0</v>
      </c>
      <c r="F72" s="33">
        <f t="shared" ca="1" si="20"/>
        <v>0</v>
      </c>
    </row>
    <row r="73" spans="1:6" x14ac:dyDescent="0.3">
      <c r="A73" s="27">
        <f t="shared" si="21"/>
        <v>1292</v>
      </c>
      <c r="C73" s="34">
        <f t="shared" si="22"/>
        <v>14</v>
      </c>
      <c r="D73" s="35">
        <f t="shared" ca="1" si="18"/>
        <v>144.79999999999976</v>
      </c>
      <c r="E73" s="36">
        <f t="shared" ca="1" si="19"/>
        <v>0</v>
      </c>
      <c r="F73" s="36">
        <f t="shared" ca="1" si="20"/>
        <v>0</v>
      </c>
    </row>
    <row r="75" spans="1:6" x14ac:dyDescent="0.3">
      <c r="C75" s="29" t="s">
        <v>6</v>
      </c>
      <c r="D75" s="30">
        <f t="shared" ref="D75" ca="1" si="23">INDIRECT("Frames!C"&amp;$A78)</f>
        <v>0</v>
      </c>
      <c r="F75" s="28"/>
    </row>
    <row r="77" spans="1:6" x14ac:dyDescent="0.3">
      <c r="C77" s="37" t="s">
        <v>33</v>
      </c>
      <c r="D77" s="37" t="s">
        <v>35</v>
      </c>
      <c r="E77" s="37" t="s">
        <v>32</v>
      </c>
      <c r="F77" s="37" t="s">
        <v>34</v>
      </c>
    </row>
    <row r="78" spans="1:6" x14ac:dyDescent="0.3">
      <c r="A78" s="27">
        <f t="shared" ref="A78" si="24">A60-21</f>
        <v>1258</v>
      </c>
      <c r="C78" s="31">
        <f>C60</f>
        <v>1</v>
      </c>
      <c r="D78" s="32">
        <f t="shared" ref="D78:D91" ca="1" si="25">INDIRECT("Frames!C"&amp;$A78+3)</f>
        <v>143.59999999999977</v>
      </c>
      <c r="E78" s="33">
        <f t="shared" ref="E78:E91" ca="1" si="26">INDIRECT("Frames!D"&amp;$A78+3)</f>
        <v>0</v>
      </c>
      <c r="F78" s="33">
        <f t="shared" ref="F78:F91" ca="1" si="27">INDIRECT("Frames!E"&amp;$A78+3)</f>
        <v>4.0999999999999996</v>
      </c>
    </row>
    <row r="79" spans="1:6" x14ac:dyDescent="0.3">
      <c r="A79" s="27">
        <f t="shared" ref="A79:A91" si="28">A78+1</f>
        <v>1259</v>
      </c>
      <c r="C79" s="31">
        <f t="shared" ref="C79:C91" si="29">C61</f>
        <v>2</v>
      </c>
      <c r="D79" s="32">
        <f t="shared" ca="1" si="25"/>
        <v>143.59999999999977</v>
      </c>
      <c r="E79" s="33">
        <f t="shared" ca="1" si="26"/>
        <v>2</v>
      </c>
      <c r="F79" s="33">
        <f t="shared" ca="1" si="27"/>
        <v>4.12</v>
      </c>
    </row>
    <row r="80" spans="1:6" x14ac:dyDescent="0.3">
      <c r="A80" s="27">
        <f t="shared" si="28"/>
        <v>1260</v>
      </c>
      <c r="C80" s="31">
        <f t="shared" si="29"/>
        <v>3</v>
      </c>
      <c r="D80" s="32">
        <f t="shared" ca="1" si="25"/>
        <v>143.59999999999977</v>
      </c>
      <c r="E80" s="33">
        <f t="shared" ca="1" si="26"/>
        <v>4</v>
      </c>
      <c r="F80" s="33">
        <f t="shared" ca="1" si="27"/>
        <v>4.18</v>
      </c>
    </row>
    <row r="81" spans="1:6" x14ac:dyDescent="0.3">
      <c r="A81" s="27">
        <f t="shared" si="28"/>
        <v>1261</v>
      </c>
      <c r="C81" s="31">
        <f t="shared" si="29"/>
        <v>4</v>
      </c>
      <c r="D81" s="32">
        <f t="shared" ca="1" si="25"/>
        <v>143.59999999999977</v>
      </c>
      <c r="E81" s="33">
        <f t="shared" ca="1" si="26"/>
        <v>6</v>
      </c>
      <c r="F81" s="33">
        <f t="shared" ca="1" si="27"/>
        <v>4.26</v>
      </c>
    </row>
    <row r="82" spans="1:6" x14ac:dyDescent="0.3">
      <c r="A82" s="27">
        <f t="shared" si="28"/>
        <v>1262</v>
      </c>
      <c r="C82" s="31">
        <f t="shared" si="29"/>
        <v>5</v>
      </c>
      <c r="D82" s="32">
        <f t="shared" ca="1" si="25"/>
        <v>143.59999999999977</v>
      </c>
      <c r="E82" s="33">
        <f t="shared" ca="1" si="26"/>
        <v>9</v>
      </c>
      <c r="F82" s="33">
        <f t="shared" ca="1" si="27"/>
        <v>4.54</v>
      </c>
    </row>
    <row r="83" spans="1:6" x14ac:dyDescent="0.3">
      <c r="A83" s="27">
        <f t="shared" si="28"/>
        <v>1263</v>
      </c>
      <c r="C83" s="31">
        <f t="shared" si="29"/>
        <v>6</v>
      </c>
      <c r="D83" s="32">
        <f t="shared" ca="1" si="25"/>
        <v>143.59999999999977</v>
      </c>
      <c r="E83" s="33">
        <f t="shared" ca="1" si="26"/>
        <v>11</v>
      </c>
      <c r="F83" s="33">
        <f t="shared" ca="1" si="27"/>
        <v>4.82</v>
      </c>
    </row>
    <row r="84" spans="1:6" x14ac:dyDescent="0.3">
      <c r="A84" s="27">
        <f t="shared" si="28"/>
        <v>1264</v>
      </c>
      <c r="C84" s="31">
        <f t="shared" si="29"/>
        <v>7</v>
      </c>
      <c r="D84" s="32">
        <f t="shared" ca="1" si="25"/>
        <v>143.59999999999977</v>
      </c>
      <c r="E84" s="33">
        <f t="shared" ca="1" si="26"/>
        <v>13.670339999999999</v>
      </c>
      <c r="F84" s="33">
        <f t="shared" ca="1" si="27"/>
        <v>5.6</v>
      </c>
    </row>
    <row r="85" spans="1:6" x14ac:dyDescent="0.3">
      <c r="A85" s="27">
        <f t="shared" si="28"/>
        <v>1265</v>
      </c>
      <c r="C85" s="31">
        <f t="shared" si="29"/>
        <v>8</v>
      </c>
      <c r="D85" s="32">
        <f t="shared" ca="1" si="25"/>
        <v>143.59999999999977</v>
      </c>
      <c r="E85" s="33">
        <f t="shared" ca="1" si="26"/>
        <v>15</v>
      </c>
      <c r="F85" s="33">
        <f t="shared" ca="1" si="27"/>
        <v>6.35</v>
      </c>
    </row>
    <row r="86" spans="1:6" x14ac:dyDescent="0.3">
      <c r="A86" s="27">
        <f t="shared" si="28"/>
        <v>1266</v>
      </c>
      <c r="C86" s="31">
        <f t="shared" si="29"/>
        <v>9</v>
      </c>
      <c r="D86" s="32">
        <f t="shared" ca="1" si="25"/>
        <v>143.59999999999977</v>
      </c>
      <c r="E86" s="33">
        <f t="shared" ca="1" si="26"/>
        <v>16.318461499999998</v>
      </c>
      <c r="F86" s="33">
        <f t="shared" ca="1" si="27"/>
        <v>7.4</v>
      </c>
    </row>
    <row r="87" spans="1:6" x14ac:dyDescent="0.3">
      <c r="A87" s="27">
        <f t="shared" si="28"/>
        <v>1267</v>
      </c>
      <c r="C87" s="31">
        <f t="shared" si="29"/>
        <v>10</v>
      </c>
      <c r="D87" s="32">
        <f t="shared" ca="1" si="25"/>
        <v>143.59999999999977</v>
      </c>
      <c r="E87" s="33">
        <f t="shared" ca="1" si="26"/>
        <v>17.232329999999997</v>
      </c>
      <c r="F87" s="33">
        <f t="shared" ca="1" si="27"/>
        <v>9</v>
      </c>
    </row>
    <row r="88" spans="1:6" x14ac:dyDescent="0.3">
      <c r="A88" s="27">
        <f t="shared" si="28"/>
        <v>1268</v>
      </c>
      <c r="C88" s="31">
        <f t="shared" si="29"/>
        <v>11</v>
      </c>
      <c r="D88" s="32">
        <f t="shared" ca="1" si="25"/>
        <v>143.59999999999977</v>
      </c>
      <c r="E88" s="33">
        <f t="shared" ca="1" si="26"/>
        <v>0</v>
      </c>
      <c r="F88" s="33">
        <f t="shared" ca="1" si="27"/>
        <v>0</v>
      </c>
    </row>
    <row r="89" spans="1:6" x14ac:dyDescent="0.3">
      <c r="A89" s="27">
        <f t="shared" si="28"/>
        <v>1269</v>
      </c>
      <c r="C89" s="31">
        <f t="shared" si="29"/>
        <v>12</v>
      </c>
      <c r="D89" s="32">
        <f t="shared" ca="1" si="25"/>
        <v>143.59999999999977</v>
      </c>
      <c r="E89" s="33">
        <f t="shared" ca="1" si="26"/>
        <v>0</v>
      </c>
      <c r="F89" s="33">
        <f t="shared" ca="1" si="27"/>
        <v>0</v>
      </c>
    </row>
    <row r="90" spans="1:6" x14ac:dyDescent="0.3">
      <c r="A90" s="27">
        <f t="shared" si="28"/>
        <v>1270</v>
      </c>
      <c r="C90" s="31">
        <f t="shared" si="29"/>
        <v>13</v>
      </c>
      <c r="D90" s="32">
        <f t="shared" ca="1" si="25"/>
        <v>143.59999999999977</v>
      </c>
      <c r="E90" s="33">
        <f t="shared" ca="1" si="26"/>
        <v>0</v>
      </c>
      <c r="F90" s="33">
        <f t="shared" ca="1" si="27"/>
        <v>0</v>
      </c>
    </row>
    <row r="91" spans="1:6" x14ac:dyDescent="0.3">
      <c r="A91" s="27">
        <f t="shared" si="28"/>
        <v>1271</v>
      </c>
      <c r="C91" s="34">
        <f t="shared" si="29"/>
        <v>14</v>
      </c>
      <c r="D91" s="35">
        <f t="shared" ca="1" si="25"/>
        <v>143.59999999999977</v>
      </c>
      <c r="E91" s="36">
        <f t="shared" ca="1" si="26"/>
        <v>0</v>
      </c>
      <c r="F91" s="36">
        <f t="shared" ca="1" si="27"/>
        <v>0</v>
      </c>
    </row>
    <row r="93" spans="1:6" x14ac:dyDescent="0.3">
      <c r="C93" s="29" t="s">
        <v>6</v>
      </c>
      <c r="D93" s="30">
        <f t="shared" ref="D93" ca="1" si="30">INDIRECT("Frames!C"&amp;$A96)</f>
        <v>2</v>
      </c>
      <c r="F93" s="28"/>
    </row>
    <row r="95" spans="1:6" x14ac:dyDescent="0.3">
      <c r="C95" s="37" t="s">
        <v>33</v>
      </c>
      <c r="D95" s="37" t="s">
        <v>35</v>
      </c>
      <c r="E95" s="37" t="s">
        <v>32</v>
      </c>
      <c r="F95" s="37" t="s">
        <v>34</v>
      </c>
    </row>
    <row r="96" spans="1:6" x14ac:dyDescent="0.3">
      <c r="A96" s="27">
        <f t="shared" ref="A96" si="31">A78-21</f>
        <v>1237</v>
      </c>
      <c r="C96" s="31">
        <f>C78</f>
        <v>1</v>
      </c>
      <c r="D96" s="32">
        <f t="shared" ref="D96:D109" ca="1" si="32">INDIRECT("Frames!C"&amp;$A96+3)</f>
        <v>142.39999999999978</v>
      </c>
      <c r="E96" s="33">
        <f t="shared" ref="E96:E109" ca="1" si="33">INDIRECT("Frames!D"&amp;$A96+3)</f>
        <v>0</v>
      </c>
      <c r="F96" s="33">
        <f t="shared" ref="F96:F109" ca="1" si="34">INDIRECT("Frames!E"&amp;$A96+3)</f>
        <v>3.84</v>
      </c>
    </row>
    <row r="97" spans="1:6" x14ac:dyDescent="0.3">
      <c r="A97" s="27">
        <f t="shared" ref="A97:A109" si="35">A96+1</f>
        <v>1238</v>
      </c>
      <c r="C97" s="31">
        <f t="shared" ref="C97:C109" si="36">C79</f>
        <v>2</v>
      </c>
      <c r="D97" s="32">
        <f t="shared" ca="1" si="32"/>
        <v>142.39999999999978</v>
      </c>
      <c r="E97" s="33">
        <f t="shared" ca="1" si="33"/>
        <v>2</v>
      </c>
      <c r="F97" s="33">
        <f t="shared" ca="1" si="34"/>
        <v>3.86</v>
      </c>
    </row>
    <row r="98" spans="1:6" x14ac:dyDescent="0.3">
      <c r="A98" s="27">
        <f t="shared" si="35"/>
        <v>1239</v>
      </c>
      <c r="C98" s="31">
        <f t="shared" si="36"/>
        <v>3</v>
      </c>
      <c r="D98" s="32">
        <f t="shared" ca="1" si="32"/>
        <v>142.39999999999978</v>
      </c>
      <c r="E98" s="33">
        <f t="shared" ca="1" si="33"/>
        <v>4</v>
      </c>
      <c r="F98" s="33">
        <f t="shared" ca="1" si="34"/>
        <v>3.9</v>
      </c>
    </row>
    <row r="99" spans="1:6" x14ac:dyDescent="0.3">
      <c r="A99" s="27">
        <f t="shared" si="35"/>
        <v>1240</v>
      </c>
      <c r="C99" s="31">
        <f t="shared" si="36"/>
        <v>4</v>
      </c>
      <c r="D99" s="32">
        <f t="shared" ca="1" si="32"/>
        <v>142.39999999999978</v>
      </c>
      <c r="E99" s="33">
        <f t="shared" ca="1" si="33"/>
        <v>6</v>
      </c>
      <c r="F99" s="33">
        <f t="shared" ca="1" si="34"/>
        <v>3.95</v>
      </c>
    </row>
    <row r="100" spans="1:6" x14ac:dyDescent="0.3">
      <c r="A100" s="27">
        <f t="shared" si="35"/>
        <v>1241</v>
      </c>
      <c r="C100" s="31">
        <f t="shared" si="36"/>
        <v>5</v>
      </c>
      <c r="D100" s="32">
        <f t="shared" ca="1" si="32"/>
        <v>142.39999999999978</v>
      </c>
      <c r="E100" s="33">
        <f t="shared" ca="1" si="33"/>
        <v>9</v>
      </c>
      <c r="F100" s="33">
        <f t="shared" ca="1" si="34"/>
        <v>4.22</v>
      </c>
    </row>
    <row r="101" spans="1:6" x14ac:dyDescent="0.3">
      <c r="A101" s="27">
        <f t="shared" si="35"/>
        <v>1242</v>
      </c>
      <c r="C101" s="31">
        <f t="shared" si="36"/>
        <v>6</v>
      </c>
      <c r="D101" s="32">
        <f t="shared" ca="1" si="32"/>
        <v>142.39999999999978</v>
      </c>
      <c r="E101" s="33">
        <f t="shared" ca="1" si="33"/>
        <v>11</v>
      </c>
      <c r="F101" s="33">
        <f t="shared" ca="1" si="34"/>
        <v>4.5</v>
      </c>
    </row>
    <row r="102" spans="1:6" x14ac:dyDescent="0.3">
      <c r="A102" s="27">
        <f t="shared" si="35"/>
        <v>1243</v>
      </c>
      <c r="C102" s="31">
        <f t="shared" si="36"/>
        <v>7</v>
      </c>
      <c r="D102" s="32">
        <f t="shared" ca="1" si="32"/>
        <v>142.39999999999978</v>
      </c>
      <c r="E102" s="33">
        <f t="shared" ca="1" si="33"/>
        <v>13</v>
      </c>
      <c r="F102" s="33">
        <f t="shared" ca="1" si="34"/>
        <v>5</v>
      </c>
    </row>
    <row r="103" spans="1:6" x14ac:dyDescent="0.3">
      <c r="A103" s="27">
        <f t="shared" si="35"/>
        <v>1244</v>
      </c>
      <c r="C103" s="31">
        <f t="shared" si="36"/>
        <v>8</v>
      </c>
      <c r="D103" s="32">
        <f t="shared" ca="1" si="32"/>
        <v>142.39999999999978</v>
      </c>
      <c r="E103" s="33">
        <f t="shared" ca="1" si="33"/>
        <v>14.4405</v>
      </c>
      <c r="F103" s="33">
        <f t="shared" ca="1" si="34"/>
        <v>5.6</v>
      </c>
    </row>
    <row r="104" spans="1:6" x14ac:dyDescent="0.3">
      <c r="A104" s="27">
        <f t="shared" si="35"/>
        <v>1245</v>
      </c>
      <c r="C104" s="31">
        <f t="shared" si="36"/>
        <v>9</v>
      </c>
      <c r="D104" s="32">
        <f t="shared" ca="1" si="32"/>
        <v>142.39999999999978</v>
      </c>
      <c r="E104" s="33">
        <f t="shared" ca="1" si="33"/>
        <v>16.679311999999999</v>
      </c>
      <c r="F104" s="33">
        <f t="shared" ca="1" si="34"/>
        <v>7.4</v>
      </c>
    </row>
    <row r="105" spans="1:6" x14ac:dyDescent="0.3">
      <c r="A105" s="27">
        <f t="shared" si="35"/>
        <v>1246</v>
      </c>
      <c r="C105" s="31">
        <f t="shared" si="36"/>
        <v>10</v>
      </c>
      <c r="D105" s="32">
        <f t="shared" ca="1" si="32"/>
        <v>142.39999999999978</v>
      </c>
      <c r="E105" s="33">
        <v>17.469000000000001</v>
      </c>
      <c r="F105" s="33">
        <f t="shared" ca="1" si="34"/>
        <v>9</v>
      </c>
    </row>
    <row r="106" spans="1:6" x14ac:dyDescent="0.3">
      <c r="A106" s="27">
        <f t="shared" si="35"/>
        <v>1247</v>
      </c>
      <c r="C106" s="31">
        <f t="shared" si="36"/>
        <v>11</v>
      </c>
      <c r="D106" s="32">
        <f t="shared" ca="1" si="32"/>
        <v>142.39999999999978</v>
      </c>
      <c r="E106" s="33">
        <f t="shared" ca="1" si="33"/>
        <v>0</v>
      </c>
      <c r="F106" s="33">
        <f t="shared" ca="1" si="34"/>
        <v>0</v>
      </c>
    </row>
    <row r="107" spans="1:6" x14ac:dyDescent="0.3">
      <c r="A107" s="27">
        <f t="shared" si="35"/>
        <v>1248</v>
      </c>
      <c r="C107" s="31">
        <f t="shared" si="36"/>
        <v>12</v>
      </c>
      <c r="D107" s="32">
        <f t="shared" ca="1" si="32"/>
        <v>142.39999999999978</v>
      </c>
      <c r="E107" s="33">
        <f t="shared" ca="1" si="33"/>
        <v>0</v>
      </c>
      <c r="F107" s="33">
        <f t="shared" ca="1" si="34"/>
        <v>0</v>
      </c>
    </row>
    <row r="108" spans="1:6" x14ac:dyDescent="0.3">
      <c r="A108" s="27">
        <f t="shared" si="35"/>
        <v>1249</v>
      </c>
      <c r="C108" s="31">
        <f t="shared" si="36"/>
        <v>13</v>
      </c>
      <c r="D108" s="32">
        <f t="shared" ca="1" si="32"/>
        <v>142.39999999999978</v>
      </c>
      <c r="E108" s="33">
        <f t="shared" ca="1" si="33"/>
        <v>0</v>
      </c>
      <c r="F108" s="33">
        <f t="shared" ca="1" si="34"/>
        <v>0</v>
      </c>
    </row>
    <row r="109" spans="1:6" x14ac:dyDescent="0.3">
      <c r="A109" s="27">
        <f t="shared" si="35"/>
        <v>1250</v>
      </c>
      <c r="C109" s="34">
        <f t="shared" si="36"/>
        <v>14</v>
      </c>
      <c r="D109" s="35">
        <f t="shared" ca="1" si="32"/>
        <v>142.39999999999978</v>
      </c>
      <c r="E109" s="36">
        <f t="shared" ca="1" si="33"/>
        <v>0</v>
      </c>
      <c r="F109" s="36">
        <f t="shared" ca="1" si="34"/>
        <v>0</v>
      </c>
    </row>
    <row r="111" spans="1:6" x14ac:dyDescent="0.3">
      <c r="C111" s="29" t="s">
        <v>6</v>
      </c>
      <c r="D111" s="30">
        <f t="shared" ref="D111" ca="1" si="37">INDIRECT("Frames!C"&amp;$A114)</f>
        <v>4</v>
      </c>
      <c r="F111" s="28"/>
    </row>
    <row r="113" spans="1:6" x14ac:dyDescent="0.3">
      <c r="C113" s="37" t="s">
        <v>33</v>
      </c>
      <c r="D113" s="37" t="s">
        <v>35</v>
      </c>
      <c r="E113" s="37" t="s">
        <v>32</v>
      </c>
      <c r="F113" s="37" t="s">
        <v>34</v>
      </c>
    </row>
    <row r="114" spans="1:6" x14ac:dyDescent="0.3">
      <c r="A114" s="27">
        <f t="shared" ref="A114" si="38">A96-21</f>
        <v>1216</v>
      </c>
      <c r="C114" s="31">
        <f>C96</f>
        <v>1</v>
      </c>
      <c r="D114" s="32">
        <f t="shared" ref="D114:D127" ca="1" si="39">INDIRECT("Frames!C"&amp;$A114+3)</f>
        <v>141.19999999999979</v>
      </c>
      <c r="E114" s="33">
        <f t="shared" ref="E114:E127" ca="1" si="40">INDIRECT("Frames!D"&amp;$A114+3)</f>
        <v>0</v>
      </c>
      <c r="F114" s="33">
        <f t="shared" ref="F114:F127" ca="1" si="41">INDIRECT("Frames!E"&amp;$A114+3)</f>
        <v>0</v>
      </c>
    </row>
    <row r="115" spans="1:6" x14ac:dyDescent="0.3">
      <c r="A115" s="27">
        <f t="shared" ref="A115:A127" si="42">A114+1</f>
        <v>1217</v>
      </c>
      <c r="C115" s="31">
        <f t="shared" ref="C115:C127" si="43">C97</f>
        <v>2</v>
      </c>
      <c r="D115" s="32">
        <f t="shared" ca="1" si="39"/>
        <v>141.19999999999979</v>
      </c>
      <c r="E115" s="33">
        <f t="shared" ca="1" si="40"/>
        <v>0.9</v>
      </c>
      <c r="F115" s="33">
        <f t="shared" ca="1" si="41"/>
        <v>0</v>
      </c>
    </row>
    <row r="116" spans="1:6" x14ac:dyDescent="0.3">
      <c r="A116" s="27">
        <f t="shared" si="42"/>
        <v>1218</v>
      </c>
      <c r="C116" s="31">
        <f t="shared" si="43"/>
        <v>3</v>
      </c>
      <c r="D116" s="32">
        <f t="shared" ca="1" si="39"/>
        <v>141.19999999999979</v>
      </c>
      <c r="E116" s="33">
        <f t="shared" ca="1" si="40"/>
        <v>0.9</v>
      </c>
      <c r="F116" s="33">
        <f t="shared" ca="1" si="41"/>
        <v>3.58</v>
      </c>
    </row>
    <row r="117" spans="1:6" x14ac:dyDescent="0.3">
      <c r="A117" s="27">
        <f t="shared" si="42"/>
        <v>1219</v>
      </c>
      <c r="C117" s="31">
        <f t="shared" si="43"/>
        <v>4</v>
      </c>
      <c r="D117" s="32">
        <f t="shared" ca="1" si="39"/>
        <v>141.19999999999979</v>
      </c>
      <c r="E117" s="33">
        <f t="shared" ca="1" si="40"/>
        <v>6</v>
      </c>
      <c r="F117" s="33">
        <f t="shared" ca="1" si="41"/>
        <v>3.7</v>
      </c>
    </row>
    <row r="118" spans="1:6" x14ac:dyDescent="0.3">
      <c r="A118" s="27">
        <f t="shared" si="42"/>
        <v>1220</v>
      </c>
      <c r="C118" s="31">
        <f t="shared" si="43"/>
        <v>5</v>
      </c>
      <c r="D118" s="32">
        <f t="shared" ca="1" si="39"/>
        <v>141.19999999999979</v>
      </c>
      <c r="E118" s="33">
        <f t="shared" ca="1" si="40"/>
        <v>9</v>
      </c>
      <c r="F118" s="33">
        <f t="shared" ca="1" si="41"/>
        <v>3.86</v>
      </c>
    </row>
    <row r="119" spans="1:6" x14ac:dyDescent="0.3">
      <c r="A119" s="27">
        <f t="shared" si="42"/>
        <v>1221</v>
      </c>
      <c r="C119" s="31">
        <f t="shared" si="43"/>
        <v>6</v>
      </c>
      <c r="D119" s="32">
        <f t="shared" ca="1" si="39"/>
        <v>141.19999999999979</v>
      </c>
      <c r="E119" s="33">
        <f t="shared" ca="1" si="40"/>
        <v>12</v>
      </c>
      <c r="F119" s="33">
        <f t="shared" ca="1" si="41"/>
        <v>4.42</v>
      </c>
    </row>
    <row r="120" spans="1:6" x14ac:dyDescent="0.3">
      <c r="A120" s="27">
        <f t="shared" si="42"/>
        <v>1222</v>
      </c>
      <c r="C120" s="31">
        <f t="shared" si="43"/>
        <v>7</v>
      </c>
      <c r="D120" s="32">
        <f t="shared" ca="1" si="39"/>
        <v>141.19999999999979</v>
      </c>
      <c r="E120" s="33">
        <f t="shared" ca="1" si="40"/>
        <v>14</v>
      </c>
      <c r="F120" s="33">
        <f t="shared" ca="1" si="41"/>
        <v>5</v>
      </c>
    </row>
    <row r="121" spans="1:6" x14ac:dyDescent="0.3">
      <c r="A121" s="27">
        <f t="shared" si="42"/>
        <v>1223</v>
      </c>
      <c r="C121" s="31">
        <f t="shared" si="43"/>
        <v>8</v>
      </c>
      <c r="D121" s="32">
        <f t="shared" ca="1" si="39"/>
        <v>141.19999999999979</v>
      </c>
      <c r="E121" s="33">
        <f t="shared" ca="1" si="40"/>
        <v>15.01812</v>
      </c>
      <c r="F121" s="33">
        <f t="shared" ca="1" si="41"/>
        <v>5.6</v>
      </c>
    </row>
    <row r="122" spans="1:6" x14ac:dyDescent="0.3">
      <c r="A122" s="27">
        <f t="shared" si="42"/>
        <v>1224</v>
      </c>
      <c r="C122" s="31">
        <f t="shared" si="43"/>
        <v>9</v>
      </c>
      <c r="D122" s="32">
        <f t="shared" ca="1" si="39"/>
        <v>141.19999999999979</v>
      </c>
      <c r="E122" s="33">
        <f t="shared" ca="1" si="40"/>
        <v>17.000067999999999</v>
      </c>
      <c r="F122" s="33">
        <f t="shared" ca="1" si="41"/>
        <v>7.4</v>
      </c>
    </row>
    <row r="123" spans="1:6" x14ac:dyDescent="0.3">
      <c r="A123" s="27">
        <f t="shared" si="42"/>
        <v>1225</v>
      </c>
      <c r="C123" s="31">
        <f t="shared" si="43"/>
        <v>10</v>
      </c>
      <c r="D123" s="32">
        <f t="shared" ca="1" si="39"/>
        <v>141.19999999999979</v>
      </c>
      <c r="E123" s="33">
        <f t="shared" ca="1" si="40"/>
        <v>17.61741</v>
      </c>
      <c r="F123" s="33">
        <f t="shared" ca="1" si="41"/>
        <v>9</v>
      </c>
    </row>
    <row r="124" spans="1:6" x14ac:dyDescent="0.3">
      <c r="A124" s="27">
        <f t="shared" si="42"/>
        <v>1226</v>
      </c>
      <c r="C124" s="31">
        <f t="shared" si="43"/>
        <v>11</v>
      </c>
      <c r="D124" s="32">
        <f t="shared" ca="1" si="39"/>
        <v>141.19999999999979</v>
      </c>
      <c r="E124" s="33">
        <f t="shared" ca="1" si="40"/>
        <v>0</v>
      </c>
      <c r="F124" s="33">
        <f t="shared" ca="1" si="41"/>
        <v>0</v>
      </c>
    </row>
    <row r="125" spans="1:6" x14ac:dyDescent="0.3">
      <c r="A125" s="27">
        <f t="shared" si="42"/>
        <v>1227</v>
      </c>
      <c r="C125" s="31">
        <f t="shared" si="43"/>
        <v>12</v>
      </c>
      <c r="D125" s="32">
        <f t="shared" ca="1" si="39"/>
        <v>141.19999999999979</v>
      </c>
      <c r="E125" s="33">
        <f t="shared" ca="1" si="40"/>
        <v>0</v>
      </c>
      <c r="F125" s="33">
        <f t="shared" ca="1" si="41"/>
        <v>0</v>
      </c>
    </row>
    <row r="126" spans="1:6" x14ac:dyDescent="0.3">
      <c r="A126" s="27">
        <f t="shared" si="42"/>
        <v>1228</v>
      </c>
      <c r="C126" s="31">
        <f t="shared" si="43"/>
        <v>13</v>
      </c>
      <c r="D126" s="32">
        <f t="shared" ca="1" si="39"/>
        <v>141.19999999999979</v>
      </c>
      <c r="E126" s="33">
        <f t="shared" ca="1" si="40"/>
        <v>0</v>
      </c>
      <c r="F126" s="33">
        <f t="shared" ca="1" si="41"/>
        <v>0</v>
      </c>
    </row>
    <row r="127" spans="1:6" x14ac:dyDescent="0.3">
      <c r="A127" s="27">
        <f t="shared" si="42"/>
        <v>1229</v>
      </c>
      <c r="C127" s="34">
        <f t="shared" si="43"/>
        <v>14</v>
      </c>
      <c r="D127" s="35">
        <f t="shared" ca="1" si="39"/>
        <v>141.19999999999979</v>
      </c>
      <c r="E127" s="36">
        <f t="shared" ca="1" si="40"/>
        <v>0</v>
      </c>
      <c r="F127" s="36">
        <f t="shared" ca="1" si="41"/>
        <v>0</v>
      </c>
    </row>
    <row r="129" spans="1:6" x14ac:dyDescent="0.3">
      <c r="C129" s="29" t="s">
        <v>6</v>
      </c>
      <c r="D129" s="30">
        <f t="shared" ref="D129" ca="1" si="44">INDIRECT("Frames!C"&amp;$A132)</f>
        <v>6</v>
      </c>
      <c r="F129" s="28"/>
    </row>
    <row r="131" spans="1:6" x14ac:dyDescent="0.3">
      <c r="C131" s="37" t="s">
        <v>33</v>
      </c>
      <c r="D131" s="37" t="s">
        <v>35</v>
      </c>
      <c r="E131" s="37" t="s">
        <v>32</v>
      </c>
      <c r="F131" s="37" t="s">
        <v>34</v>
      </c>
    </row>
    <row r="132" spans="1:6" x14ac:dyDescent="0.3">
      <c r="A132" s="27">
        <f t="shared" ref="A132" si="45">A114-21</f>
        <v>1195</v>
      </c>
      <c r="C132" s="31">
        <f>C114</f>
        <v>1</v>
      </c>
      <c r="D132" s="32">
        <f t="shared" ref="D132:D145" ca="1" si="46">INDIRECT("Frames!C"&amp;$A132+3)</f>
        <v>139.9999999999998</v>
      </c>
      <c r="E132" s="33">
        <f t="shared" ref="E132:E145" ca="1" si="47">INDIRECT("Frames!D"&amp;$A132+3)</f>
        <v>0</v>
      </c>
      <c r="F132" s="33">
        <f t="shared" ref="F132:F145" ca="1" si="48">INDIRECT("Frames!E"&amp;$A132+3)</f>
        <v>0</v>
      </c>
    </row>
    <row r="133" spans="1:6" x14ac:dyDescent="0.3">
      <c r="A133" s="27">
        <f t="shared" ref="A133:A145" si="49">A132+1</f>
        <v>1196</v>
      </c>
      <c r="C133" s="31">
        <f t="shared" ref="C133:C145" si="50">C115</f>
        <v>2</v>
      </c>
      <c r="D133" s="32">
        <f t="shared" ca="1" si="46"/>
        <v>139.9999999999998</v>
      </c>
      <c r="E133" s="33">
        <f t="shared" ca="1" si="47"/>
        <v>2</v>
      </c>
      <c r="F133" s="33">
        <f t="shared" ca="1" si="48"/>
        <v>0</v>
      </c>
    </row>
    <row r="134" spans="1:6" x14ac:dyDescent="0.3">
      <c r="A134" s="27">
        <f t="shared" si="49"/>
        <v>1197</v>
      </c>
      <c r="C134" s="31">
        <f t="shared" si="50"/>
        <v>3</v>
      </c>
      <c r="D134" s="32">
        <f t="shared" ca="1" si="46"/>
        <v>139.9999999999998</v>
      </c>
      <c r="E134" s="33">
        <f t="shared" ca="1" si="47"/>
        <v>2</v>
      </c>
      <c r="F134" s="33">
        <f t="shared" ca="1" si="48"/>
        <v>3.34</v>
      </c>
    </row>
    <row r="135" spans="1:6" x14ac:dyDescent="0.3">
      <c r="A135" s="27">
        <f t="shared" si="49"/>
        <v>1198</v>
      </c>
      <c r="C135" s="31">
        <f t="shared" si="50"/>
        <v>4</v>
      </c>
      <c r="D135" s="32">
        <f t="shared" ca="1" si="46"/>
        <v>139.9999999999998</v>
      </c>
      <c r="E135" s="33">
        <f t="shared" ca="1" si="47"/>
        <v>6</v>
      </c>
      <c r="F135" s="33">
        <f t="shared" ca="1" si="48"/>
        <v>3.46</v>
      </c>
    </row>
    <row r="136" spans="1:6" x14ac:dyDescent="0.3">
      <c r="A136" s="27">
        <f t="shared" si="49"/>
        <v>1199</v>
      </c>
      <c r="C136" s="31">
        <f t="shared" si="50"/>
        <v>5</v>
      </c>
      <c r="D136" s="32">
        <f t="shared" ca="1" si="46"/>
        <v>139.9999999999998</v>
      </c>
      <c r="E136" s="33">
        <f t="shared" ca="1" si="47"/>
        <v>7.5090599999999998</v>
      </c>
      <c r="F136" s="33">
        <f t="shared" ca="1" si="48"/>
        <v>3.5</v>
      </c>
    </row>
    <row r="137" spans="1:6" x14ac:dyDescent="0.3">
      <c r="A137" s="27">
        <f t="shared" si="49"/>
        <v>1200</v>
      </c>
      <c r="C137" s="31">
        <f t="shared" si="50"/>
        <v>6</v>
      </c>
      <c r="D137" s="32">
        <f t="shared" ca="1" si="46"/>
        <v>139.9999999999998</v>
      </c>
      <c r="E137" s="33">
        <f t="shared" ca="1" si="47"/>
        <v>9</v>
      </c>
      <c r="F137" s="33">
        <f t="shared" ca="1" si="48"/>
        <v>3.6</v>
      </c>
    </row>
    <row r="138" spans="1:6" x14ac:dyDescent="0.3">
      <c r="A138" s="27">
        <f t="shared" si="49"/>
        <v>1201</v>
      </c>
      <c r="C138" s="31">
        <f t="shared" si="50"/>
        <v>7</v>
      </c>
      <c r="D138" s="32">
        <f t="shared" ca="1" si="46"/>
        <v>139.9999999999998</v>
      </c>
      <c r="E138" s="33">
        <f t="shared" ca="1" si="47"/>
        <v>12</v>
      </c>
      <c r="F138" s="33">
        <f t="shared" ca="1" si="48"/>
        <v>4.0599999999999996</v>
      </c>
    </row>
    <row r="139" spans="1:6" x14ac:dyDescent="0.3">
      <c r="A139" s="27">
        <f t="shared" si="49"/>
        <v>1202</v>
      </c>
      <c r="C139" s="31">
        <f t="shared" si="50"/>
        <v>8</v>
      </c>
      <c r="D139" s="32">
        <f t="shared" ca="1" si="46"/>
        <v>139.9999999999998</v>
      </c>
      <c r="E139" s="33">
        <f t="shared" ca="1" si="47"/>
        <v>14</v>
      </c>
      <c r="F139" s="33">
        <f t="shared" ca="1" si="48"/>
        <v>4.74</v>
      </c>
    </row>
    <row r="140" spans="1:6" x14ac:dyDescent="0.3">
      <c r="A140" s="27">
        <f t="shared" si="49"/>
        <v>1203</v>
      </c>
      <c r="C140" s="31">
        <f t="shared" si="50"/>
        <v>9</v>
      </c>
      <c r="D140" s="32">
        <f t="shared" ca="1" si="46"/>
        <v>139.9999999999998</v>
      </c>
      <c r="E140" s="33">
        <f t="shared" ca="1" si="47"/>
        <v>15.595739999999999</v>
      </c>
      <c r="F140" s="33">
        <f t="shared" ca="1" si="48"/>
        <v>5.6</v>
      </c>
    </row>
    <row r="141" spans="1:6" x14ac:dyDescent="0.3">
      <c r="A141" s="27">
        <f t="shared" si="49"/>
        <v>1204</v>
      </c>
      <c r="C141" s="31">
        <f t="shared" si="50"/>
        <v>10</v>
      </c>
      <c r="D141" s="32">
        <f t="shared" ca="1" si="46"/>
        <v>139.9999999999998</v>
      </c>
      <c r="E141" s="33">
        <f t="shared" ca="1" si="47"/>
        <v>17.240634999999997</v>
      </c>
      <c r="F141" s="33">
        <f t="shared" ca="1" si="48"/>
        <v>7.4</v>
      </c>
    </row>
    <row r="142" spans="1:6" x14ac:dyDescent="0.3">
      <c r="A142" s="27">
        <f t="shared" si="49"/>
        <v>1205</v>
      </c>
      <c r="C142" s="31">
        <f t="shared" si="50"/>
        <v>11</v>
      </c>
      <c r="D142" s="32">
        <f t="shared" ca="1" si="46"/>
        <v>139.9999999999998</v>
      </c>
      <c r="E142" s="33">
        <f t="shared" ca="1" si="47"/>
        <v>17.906219999999998</v>
      </c>
      <c r="F142" s="33">
        <f t="shared" ca="1" si="48"/>
        <v>9</v>
      </c>
    </row>
    <row r="143" spans="1:6" x14ac:dyDescent="0.3">
      <c r="A143" s="27">
        <f t="shared" si="49"/>
        <v>1206</v>
      </c>
      <c r="C143" s="31">
        <f t="shared" si="50"/>
        <v>12</v>
      </c>
      <c r="D143" s="32">
        <f t="shared" ca="1" si="46"/>
        <v>139.9999999999998</v>
      </c>
      <c r="E143" s="33">
        <f t="shared" ca="1" si="47"/>
        <v>0</v>
      </c>
      <c r="F143" s="33">
        <f t="shared" ca="1" si="48"/>
        <v>0</v>
      </c>
    </row>
    <row r="144" spans="1:6" x14ac:dyDescent="0.3">
      <c r="A144" s="27">
        <f t="shared" si="49"/>
        <v>1207</v>
      </c>
      <c r="C144" s="31">
        <f t="shared" si="50"/>
        <v>13</v>
      </c>
      <c r="D144" s="32">
        <f t="shared" ca="1" si="46"/>
        <v>139.9999999999998</v>
      </c>
      <c r="E144" s="33">
        <f t="shared" ca="1" si="47"/>
        <v>0</v>
      </c>
      <c r="F144" s="33">
        <f t="shared" ca="1" si="48"/>
        <v>0</v>
      </c>
    </row>
    <row r="145" spans="1:6" x14ac:dyDescent="0.3">
      <c r="A145" s="27">
        <f t="shared" si="49"/>
        <v>1208</v>
      </c>
      <c r="C145" s="34">
        <f t="shared" si="50"/>
        <v>14</v>
      </c>
      <c r="D145" s="35">
        <f t="shared" ca="1" si="46"/>
        <v>139.9999999999998</v>
      </c>
      <c r="E145" s="36">
        <f t="shared" ca="1" si="47"/>
        <v>0</v>
      </c>
      <c r="F145" s="36">
        <f t="shared" ca="1" si="48"/>
        <v>0</v>
      </c>
    </row>
    <row r="147" spans="1:6" x14ac:dyDescent="0.3">
      <c r="C147" s="29" t="s">
        <v>6</v>
      </c>
      <c r="D147" s="30">
        <f t="shared" ref="D147" ca="1" si="51">INDIRECT("Frames!C"&amp;$A150)</f>
        <v>8</v>
      </c>
      <c r="F147" s="28"/>
    </row>
    <row r="149" spans="1:6" x14ac:dyDescent="0.3">
      <c r="C149" s="37" t="s">
        <v>33</v>
      </c>
      <c r="D149" s="37" t="s">
        <v>35</v>
      </c>
      <c r="E149" s="37" t="s">
        <v>32</v>
      </c>
      <c r="F149" s="37" t="s">
        <v>34</v>
      </c>
    </row>
    <row r="150" spans="1:6" x14ac:dyDescent="0.3">
      <c r="A150" s="27">
        <f t="shared" ref="A150" si="52">A132-21</f>
        <v>1174</v>
      </c>
      <c r="C150" s="31">
        <f>C132</f>
        <v>1</v>
      </c>
      <c r="D150" s="32">
        <f t="shared" ref="D150:D163" ca="1" si="53">INDIRECT("Frames!C"&amp;$A150+3)</f>
        <v>138.79999999999981</v>
      </c>
      <c r="E150" s="33">
        <f t="shared" ref="E150:E163" ca="1" si="54">INDIRECT("Frames!D"&amp;$A150+3)</f>
        <v>0</v>
      </c>
      <c r="F150" s="33">
        <f t="shared" ref="F150:F163" ca="1" si="55">INDIRECT("Frames!E"&amp;$A150+3)</f>
        <v>0</v>
      </c>
    </row>
    <row r="151" spans="1:6" x14ac:dyDescent="0.3">
      <c r="A151" s="27">
        <f t="shared" ref="A151:A163" si="56">A150+1</f>
        <v>1175</v>
      </c>
      <c r="C151" s="31">
        <f t="shared" ref="C151:C163" si="57">C133</f>
        <v>2</v>
      </c>
      <c r="D151" s="32">
        <f t="shared" ca="1" si="53"/>
        <v>138.79999999999981</v>
      </c>
      <c r="E151" s="33">
        <f t="shared" ca="1" si="54"/>
        <v>2.7</v>
      </c>
      <c r="F151" s="33">
        <f t="shared" ca="1" si="55"/>
        <v>0</v>
      </c>
    </row>
    <row r="152" spans="1:6" x14ac:dyDescent="0.3">
      <c r="A152" s="27">
        <f t="shared" si="56"/>
        <v>1176</v>
      </c>
      <c r="C152" s="31">
        <f t="shared" si="57"/>
        <v>3</v>
      </c>
      <c r="D152" s="32">
        <f t="shared" ca="1" si="53"/>
        <v>138.79999999999981</v>
      </c>
      <c r="E152" s="33">
        <f t="shared" ca="1" si="54"/>
        <v>2.7</v>
      </c>
      <c r="F152" s="33">
        <f t="shared" ca="1" si="55"/>
        <v>3.05</v>
      </c>
    </row>
    <row r="153" spans="1:6" x14ac:dyDescent="0.3">
      <c r="A153" s="27">
        <f t="shared" si="56"/>
        <v>1177</v>
      </c>
      <c r="C153" s="31">
        <f t="shared" si="57"/>
        <v>4</v>
      </c>
      <c r="D153" s="32">
        <f t="shared" ca="1" si="53"/>
        <v>138.79999999999981</v>
      </c>
      <c r="E153" s="33">
        <f t="shared" ca="1" si="54"/>
        <v>6</v>
      </c>
      <c r="F153" s="33">
        <f t="shared" ca="1" si="55"/>
        <v>3.21</v>
      </c>
    </row>
    <row r="154" spans="1:6" x14ac:dyDescent="0.3">
      <c r="A154" s="27">
        <f t="shared" si="56"/>
        <v>1178</v>
      </c>
      <c r="C154" s="31">
        <f t="shared" si="57"/>
        <v>5</v>
      </c>
      <c r="D154" s="32">
        <f t="shared" ca="1" si="53"/>
        <v>138.79999999999981</v>
      </c>
      <c r="E154" s="33">
        <f t="shared" ca="1" si="54"/>
        <v>8</v>
      </c>
      <c r="F154" s="33">
        <f t="shared" ca="1" si="55"/>
        <v>3.29</v>
      </c>
    </row>
    <row r="155" spans="1:6" x14ac:dyDescent="0.3">
      <c r="A155" s="27">
        <f t="shared" si="56"/>
        <v>1179</v>
      </c>
      <c r="C155" s="31">
        <f t="shared" si="57"/>
        <v>6</v>
      </c>
      <c r="D155" s="32">
        <f t="shared" ca="1" si="53"/>
        <v>138.79999999999981</v>
      </c>
      <c r="E155" s="33">
        <f t="shared" ca="1" si="54"/>
        <v>10.49343</v>
      </c>
      <c r="F155" s="33">
        <f t="shared" ca="1" si="55"/>
        <v>3.5</v>
      </c>
    </row>
    <row r="156" spans="1:6" x14ac:dyDescent="0.3">
      <c r="A156" s="27">
        <f t="shared" si="56"/>
        <v>1180</v>
      </c>
      <c r="C156" s="31">
        <f t="shared" si="57"/>
        <v>7</v>
      </c>
      <c r="D156" s="32">
        <f t="shared" ca="1" si="53"/>
        <v>138.79999999999981</v>
      </c>
      <c r="E156" s="33">
        <f t="shared" ca="1" si="54"/>
        <v>13</v>
      </c>
      <c r="F156" s="33">
        <f t="shared" ca="1" si="55"/>
        <v>4</v>
      </c>
    </row>
    <row r="157" spans="1:6" x14ac:dyDescent="0.3">
      <c r="A157" s="27">
        <f t="shared" si="56"/>
        <v>1181</v>
      </c>
      <c r="C157" s="31">
        <f t="shared" si="57"/>
        <v>8</v>
      </c>
      <c r="D157" s="32">
        <f t="shared" ca="1" si="53"/>
        <v>138.79999999999981</v>
      </c>
      <c r="E157" s="33">
        <f t="shared" ca="1" si="54"/>
        <v>15</v>
      </c>
      <c r="F157" s="33">
        <f t="shared" ca="1" si="55"/>
        <v>4.8600000000000003</v>
      </c>
    </row>
    <row r="158" spans="1:6" x14ac:dyDescent="0.3">
      <c r="A158" s="27">
        <f t="shared" si="56"/>
        <v>1182</v>
      </c>
      <c r="C158" s="31">
        <f t="shared" si="57"/>
        <v>9</v>
      </c>
      <c r="D158" s="32">
        <f t="shared" ca="1" si="53"/>
        <v>138.79999999999981</v>
      </c>
      <c r="E158" s="33">
        <f t="shared" ca="1" si="54"/>
        <v>16.077090000000002</v>
      </c>
      <c r="F158" s="33">
        <f t="shared" ca="1" si="55"/>
        <v>5.6</v>
      </c>
    </row>
    <row r="159" spans="1:6" x14ac:dyDescent="0.3">
      <c r="A159" s="27">
        <f t="shared" si="56"/>
        <v>1183</v>
      </c>
      <c r="C159" s="31">
        <f t="shared" si="57"/>
        <v>10</v>
      </c>
      <c r="D159" s="32">
        <f t="shared" ca="1" si="53"/>
        <v>138.79999999999981</v>
      </c>
      <c r="E159" s="33">
        <f t="shared" ca="1" si="54"/>
        <v>17.521296499999998</v>
      </c>
      <c r="F159" s="33">
        <f t="shared" ca="1" si="55"/>
        <v>7.4</v>
      </c>
    </row>
    <row r="160" spans="1:6" x14ac:dyDescent="0.3">
      <c r="A160" s="27">
        <f t="shared" si="56"/>
        <v>1184</v>
      </c>
      <c r="C160" s="31">
        <f t="shared" si="57"/>
        <v>11</v>
      </c>
      <c r="D160" s="32">
        <f t="shared" ca="1" si="53"/>
        <v>138.79999999999981</v>
      </c>
      <c r="E160" s="33">
        <f t="shared" ca="1" si="54"/>
        <v>18.098759999999999</v>
      </c>
      <c r="F160" s="33">
        <f t="shared" ca="1" si="55"/>
        <v>9</v>
      </c>
    </row>
    <row r="161" spans="1:6" x14ac:dyDescent="0.3">
      <c r="A161" s="27">
        <f t="shared" si="56"/>
        <v>1185</v>
      </c>
      <c r="C161" s="31">
        <f t="shared" si="57"/>
        <v>12</v>
      </c>
      <c r="D161" s="32">
        <f t="shared" ca="1" si="53"/>
        <v>138.79999999999981</v>
      </c>
      <c r="E161" s="33">
        <f t="shared" ca="1" si="54"/>
        <v>0</v>
      </c>
      <c r="F161" s="33">
        <f t="shared" ca="1" si="55"/>
        <v>0</v>
      </c>
    </row>
    <row r="162" spans="1:6" x14ac:dyDescent="0.3">
      <c r="A162" s="27">
        <f t="shared" si="56"/>
        <v>1186</v>
      </c>
      <c r="C162" s="31">
        <f t="shared" si="57"/>
        <v>13</v>
      </c>
      <c r="D162" s="32">
        <f t="shared" ca="1" si="53"/>
        <v>138.79999999999981</v>
      </c>
      <c r="E162" s="33">
        <f t="shared" ca="1" si="54"/>
        <v>0</v>
      </c>
      <c r="F162" s="33">
        <f t="shared" ca="1" si="55"/>
        <v>0</v>
      </c>
    </row>
    <row r="163" spans="1:6" x14ac:dyDescent="0.3">
      <c r="A163" s="27">
        <f t="shared" si="56"/>
        <v>1187</v>
      </c>
      <c r="C163" s="34">
        <f t="shared" si="57"/>
        <v>14</v>
      </c>
      <c r="D163" s="35">
        <f t="shared" ca="1" si="53"/>
        <v>138.79999999999981</v>
      </c>
      <c r="E163" s="36">
        <f t="shared" ca="1" si="54"/>
        <v>0</v>
      </c>
      <c r="F163" s="36">
        <f t="shared" ca="1" si="55"/>
        <v>0</v>
      </c>
    </row>
    <row r="165" spans="1:6" x14ac:dyDescent="0.3">
      <c r="C165" s="29" t="s">
        <v>6</v>
      </c>
      <c r="D165" s="30">
        <f t="shared" ref="D165" ca="1" si="58">INDIRECT("Frames!C"&amp;$A168)</f>
        <v>10</v>
      </c>
      <c r="F165" s="28"/>
    </row>
    <row r="167" spans="1:6" x14ac:dyDescent="0.3">
      <c r="C167" s="37" t="s">
        <v>33</v>
      </c>
      <c r="D167" s="37" t="s">
        <v>35</v>
      </c>
      <c r="E167" s="37" t="s">
        <v>32</v>
      </c>
      <c r="F167" s="37" t="s">
        <v>34</v>
      </c>
    </row>
    <row r="168" spans="1:6" x14ac:dyDescent="0.3">
      <c r="A168" s="27">
        <f t="shared" ref="A168" si="59">A150-21</f>
        <v>1153</v>
      </c>
      <c r="C168" s="31">
        <f>C150</f>
        <v>1</v>
      </c>
      <c r="D168" s="32">
        <f t="shared" ref="D168:D181" ca="1" si="60">INDIRECT("Frames!C"&amp;$A168+3)</f>
        <v>137.59999999999982</v>
      </c>
      <c r="E168" s="33">
        <f t="shared" ref="E168:E181" ca="1" si="61">INDIRECT("Frames!D"&amp;$A168+3)</f>
        <v>0</v>
      </c>
      <c r="F168" s="33">
        <f t="shared" ref="F168:F181" ca="1" si="62">INDIRECT("Frames!E"&amp;$A168+3)</f>
        <v>0</v>
      </c>
    </row>
    <row r="169" spans="1:6" x14ac:dyDescent="0.3">
      <c r="A169" s="27">
        <f t="shared" ref="A169:A181" si="63">A168+1</f>
        <v>1154</v>
      </c>
      <c r="C169" s="31">
        <f t="shared" ref="C169:C181" si="64">C151</f>
        <v>2</v>
      </c>
      <c r="D169" s="32">
        <f t="shared" ca="1" si="60"/>
        <v>137.59999999999982</v>
      </c>
      <c r="E169" s="33">
        <f t="shared" ca="1" si="61"/>
        <v>2.9</v>
      </c>
      <c r="F169" s="33">
        <f t="shared" ca="1" si="62"/>
        <v>0</v>
      </c>
    </row>
    <row r="170" spans="1:6" x14ac:dyDescent="0.3">
      <c r="A170" s="27">
        <f t="shared" si="63"/>
        <v>1155</v>
      </c>
      <c r="C170" s="31">
        <f t="shared" si="64"/>
        <v>3</v>
      </c>
      <c r="D170" s="32">
        <f t="shared" ca="1" si="60"/>
        <v>137.59999999999982</v>
      </c>
      <c r="E170" s="33">
        <f t="shared" ca="1" si="61"/>
        <v>2.9</v>
      </c>
      <c r="F170" s="33">
        <f t="shared" ca="1" si="62"/>
        <v>2.81</v>
      </c>
    </row>
    <row r="171" spans="1:6" x14ac:dyDescent="0.3">
      <c r="A171" s="27">
        <f t="shared" si="63"/>
        <v>1156</v>
      </c>
      <c r="C171" s="31">
        <f t="shared" si="64"/>
        <v>4</v>
      </c>
      <c r="D171" s="32">
        <f t="shared" ca="1" si="60"/>
        <v>137.59999999999982</v>
      </c>
      <c r="E171" s="33">
        <f t="shared" ca="1" si="61"/>
        <v>6</v>
      </c>
      <c r="F171" s="33">
        <f t="shared" ca="1" si="62"/>
        <v>2.93</v>
      </c>
    </row>
    <row r="172" spans="1:6" x14ac:dyDescent="0.3">
      <c r="A172" s="27">
        <f t="shared" si="63"/>
        <v>1157</v>
      </c>
      <c r="C172" s="31">
        <f t="shared" si="64"/>
        <v>5</v>
      </c>
      <c r="D172" s="32">
        <f t="shared" ca="1" si="60"/>
        <v>137.59999999999982</v>
      </c>
      <c r="E172" s="33">
        <f t="shared" ca="1" si="61"/>
        <v>9</v>
      </c>
      <c r="F172" s="33">
        <f t="shared" ca="1" si="62"/>
        <v>3.09</v>
      </c>
    </row>
    <row r="173" spans="1:6" x14ac:dyDescent="0.3">
      <c r="A173" s="27">
        <f t="shared" si="63"/>
        <v>1158</v>
      </c>
      <c r="C173" s="31">
        <f t="shared" si="64"/>
        <v>6</v>
      </c>
      <c r="D173" s="32">
        <f t="shared" ca="1" si="60"/>
        <v>137.59999999999982</v>
      </c>
      <c r="E173" s="33">
        <f t="shared" ca="1" si="61"/>
        <v>12.03375</v>
      </c>
      <c r="F173" s="33">
        <f t="shared" ca="1" si="62"/>
        <v>3.5</v>
      </c>
    </row>
    <row r="174" spans="1:6" x14ac:dyDescent="0.3">
      <c r="A174" s="27">
        <f t="shared" si="63"/>
        <v>1159</v>
      </c>
      <c r="C174" s="31">
        <f t="shared" si="64"/>
        <v>7</v>
      </c>
      <c r="D174" s="32">
        <f t="shared" ca="1" si="60"/>
        <v>137.59999999999982</v>
      </c>
      <c r="E174" s="33">
        <f t="shared" ca="1" si="61"/>
        <v>14</v>
      </c>
      <c r="F174" s="33">
        <f t="shared" ca="1" si="62"/>
        <v>4</v>
      </c>
    </row>
    <row r="175" spans="1:6" x14ac:dyDescent="0.3">
      <c r="A175" s="27">
        <f t="shared" si="63"/>
        <v>1160</v>
      </c>
      <c r="C175" s="31">
        <f t="shared" si="64"/>
        <v>8</v>
      </c>
      <c r="D175" s="32">
        <f t="shared" ca="1" si="60"/>
        <v>137.59999999999982</v>
      </c>
      <c r="E175" s="33">
        <f t="shared" ca="1" si="61"/>
        <v>15</v>
      </c>
      <c r="F175" s="33">
        <f t="shared" ca="1" si="62"/>
        <v>4.5</v>
      </c>
    </row>
    <row r="176" spans="1:6" x14ac:dyDescent="0.3">
      <c r="A176" s="27">
        <f t="shared" si="63"/>
        <v>1161</v>
      </c>
      <c r="C176" s="31">
        <f t="shared" si="64"/>
        <v>9</v>
      </c>
      <c r="D176" s="32">
        <f t="shared" ca="1" si="60"/>
        <v>137.59999999999982</v>
      </c>
      <c r="E176" s="33">
        <f t="shared" ca="1" si="61"/>
        <v>16.558439999999997</v>
      </c>
      <c r="F176" s="33">
        <f t="shared" ca="1" si="62"/>
        <v>5.6</v>
      </c>
    </row>
    <row r="177" spans="1:6" x14ac:dyDescent="0.3">
      <c r="A177" s="27">
        <f t="shared" si="63"/>
        <v>1162</v>
      </c>
      <c r="C177" s="31">
        <f t="shared" si="64"/>
        <v>10</v>
      </c>
      <c r="D177" s="32">
        <f t="shared" ca="1" si="60"/>
        <v>137.59999999999982</v>
      </c>
      <c r="E177" s="33">
        <f t="shared" ca="1" si="61"/>
        <v>17.721769000000002</v>
      </c>
      <c r="F177" s="33">
        <f t="shared" ca="1" si="62"/>
        <v>7.4</v>
      </c>
    </row>
    <row r="178" spans="1:6" x14ac:dyDescent="0.3">
      <c r="A178" s="27">
        <f t="shared" si="63"/>
        <v>1163</v>
      </c>
      <c r="C178" s="31">
        <f t="shared" si="64"/>
        <v>11</v>
      </c>
      <c r="D178" s="32">
        <f t="shared" ca="1" si="60"/>
        <v>137.59999999999982</v>
      </c>
      <c r="E178" s="33">
        <f t="shared" ca="1" si="61"/>
        <v>18.195029999999999</v>
      </c>
      <c r="F178" s="33">
        <f t="shared" ca="1" si="62"/>
        <v>9</v>
      </c>
    </row>
    <row r="179" spans="1:6" x14ac:dyDescent="0.3">
      <c r="A179" s="27">
        <f t="shared" si="63"/>
        <v>1164</v>
      </c>
      <c r="C179" s="31">
        <f t="shared" si="64"/>
        <v>12</v>
      </c>
      <c r="D179" s="32">
        <f t="shared" ca="1" si="60"/>
        <v>137.59999999999982</v>
      </c>
      <c r="E179" s="33">
        <f t="shared" ca="1" si="61"/>
        <v>0</v>
      </c>
      <c r="F179" s="33">
        <f t="shared" ca="1" si="62"/>
        <v>0</v>
      </c>
    </row>
    <row r="180" spans="1:6" x14ac:dyDescent="0.3">
      <c r="A180" s="27">
        <f t="shared" si="63"/>
        <v>1165</v>
      </c>
      <c r="C180" s="31">
        <f t="shared" si="64"/>
        <v>13</v>
      </c>
      <c r="D180" s="32">
        <f t="shared" ca="1" si="60"/>
        <v>137.59999999999982</v>
      </c>
      <c r="E180" s="33">
        <f t="shared" ca="1" si="61"/>
        <v>0</v>
      </c>
      <c r="F180" s="33">
        <f t="shared" ca="1" si="62"/>
        <v>0</v>
      </c>
    </row>
    <row r="181" spans="1:6" x14ac:dyDescent="0.3">
      <c r="A181" s="27">
        <f t="shared" si="63"/>
        <v>1166</v>
      </c>
      <c r="C181" s="34">
        <f t="shared" si="64"/>
        <v>14</v>
      </c>
      <c r="D181" s="35">
        <f t="shared" ca="1" si="60"/>
        <v>137.59999999999982</v>
      </c>
      <c r="E181" s="36">
        <f t="shared" ca="1" si="61"/>
        <v>0</v>
      </c>
      <c r="F181" s="36">
        <f t="shared" ca="1" si="62"/>
        <v>0</v>
      </c>
    </row>
    <row r="183" spans="1:6" x14ac:dyDescent="0.3">
      <c r="C183" s="29" t="s">
        <v>6</v>
      </c>
      <c r="D183" s="30">
        <f t="shared" ref="D183" ca="1" si="65">INDIRECT("Frames!C"&amp;$A186)</f>
        <v>12</v>
      </c>
      <c r="F183" s="28"/>
    </row>
    <row r="185" spans="1:6" x14ac:dyDescent="0.3">
      <c r="C185" s="37" t="s">
        <v>33</v>
      </c>
      <c r="D185" s="37" t="s">
        <v>35</v>
      </c>
      <c r="E185" s="37" t="s">
        <v>32</v>
      </c>
      <c r="F185" s="37" t="s">
        <v>34</v>
      </c>
    </row>
    <row r="186" spans="1:6" x14ac:dyDescent="0.3">
      <c r="A186" s="27">
        <f t="shared" ref="A186" si="66">A168-21</f>
        <v>1132</v>
      </c>
      <c r="C186" s="31">
        <f>C168</f>
        <v>1</v>
      </c>
      <c r="D186" s="32">
        <f t="shared" ref="D186:D199" ca="1" si="67">INDIRECT("Frames!C"&amp;$A186+3)</f>
        <v>136.39999999999984</v>
      </c>
      <c r="E186" s="33">
        <f t="shared" ref="E186:E199" ca="1" si="68">INDIRECT("Frames!D"&amp;$A186+3)</f>
        <v>0</v>
      </c>
      <c r="F186" s="33">
        <f t="shared" ref="F186:F199" ca="1" si="69">INDIRECT("Frames!E"&amp;$A186+3)</f>
        <v>0</v>
      </c>
    </row>
    <row r="187" spans="1:6" x14ac:dyDescent="0.3">
      <c r="A187" s="27">
        <f t="shared" ref="A187:A199" si="70">A186+1</f>
        <v>1133</v>
      </c>
      <c r="C187" s="31">
        <f t="shared" ref="C187:C199" si="71">C169</f>
        <v>2</v>
      </c>
      <c r="D187" s="32">
        <f t="shared" ca="1" si="67"/>
        <v>136.39999999999984</v>
      </c>
      <c r="E187" s="33">
        <f t="shared" ca="1" si="68"/>
        <v>3</v>
      </c>
      <c r="F187" s="33">
        <f t="shared" ca="1" si="69"/>
        <v>0</v>
      </c>
    </row>
    <row r="188" spans="1:6" x14ac:dyDescent="0.3">
      <c r="A188" s="27">
        <f t="shared" si="70"/>
        <v>1134</v>
      </c>
      <c r="C188" s="31">
        <f t="shared" si="71"/>
        <v>3</v>
      </c>
      <c r="D188" s="32">
        <f t="shared" ca="1" si="67"/>
        <v>136.39999999999984</v>
      </c>
      <c r="E188" s="33">
        <f t="shared" ca="1" si="68"/>
        <v>3</v>
      </c>
      <c r="F188" s="33">
        <f t="shared" ca="1" si="69"/>
        <v>2.57</v>
      </c>
    </row>
    <row r="189" spans="1:6" x14ac:dyDescent="0.3">
      <c r="A189" s="27">
        <f t="shared" si="70"/>
        <v>1135</v>
      </c>
      <c r="C189" s="31">
        <f t="shared" si="71"/>
        <v>4</v>
      </c>
      <c r="D189" s="32">
        <f t="shared" ca="1" si="67"/>
        <v>136.39999999999984</v>
      </c>
      <c r="E189" s="33">
        <f t="shared" ca="1" si="68"/>
        <v>6</v>
      </c>
      <c r="F189" s="33">
        <f t="shared" ca="1" si="69"/>
        <v>2.65</v>
      </c>
    </row>
    <row r="190" spans="1:6" x14ac:dyDescent="0.3">
      <c r="A190" s="27">
        <f t="shared" si="70"/>
        <v>1136</v>
      </c>
      <c r="C190" s="31">
        <f t="shared" si="71"/>
        <v>5</v>
      </c>
      <c r="D190" s="32">
        <f t="shared" ca="1" si="67"/>
        <v>136.39999999999984</v>
      </c>
      <c r="E190" s="33">
        <f t="shared" ca="1" si="68"/>
        <v>9</v>
      </c>
      <c r="F190" s="33">
        <f t="shared" ca="1" si="69"/>
        <v>2.85</v>
      </c>
    </row>
    <row r="191" spans="1:6" x14ac:dyDescent="0.3">
      <c r="A191" s="27">
        <f t="shared" si="70"/>
        <v>1137</v>
      </c>
      <c r="C191" s="31">
        <f t="shared" si="71"/>
        <v>6</v>
      </c>
      <c r="D191" s="32">
        <f t="shared" ca="1" si="67"/>
        <v>136.39999999999984</v>
      </c>
      <c r="E191" s="33">
        <f t="shared" ca="1" si="68"/>
        <v>11</v>
      </c>
      <c r="F191" s="33">
        <f t="shared" ca="1" si="69"/>
        <v>3</v>
      </c>
    </row>
    <row r="192" spans="1:6" x14ac:dyDescent="0.3">
      <c r="A192" s="27">
        <f t="shared" si="70"/>
        <v>1138</v>
      </c>
      <c r="C192" s="31">
        <f t="shared" si="71"/>
        <v>7</v>
      </c>
      <c r="D192" s="32">
        <f t="shared" ca="1" si="67"/>
        <v>136.39999999999984</v>
      </c>
      <c r="E192" s="33">
        <f t="shared" ca="1" si="68"/>
        <v>13.285260000000001</v>
      </c>
      <c r="F192" s="33">
        <f t="shared" ca="1" si="69"/>
        <v>3.5</v>
      </c>
    </row>
    <row r="193" spans="1:6" x14ac:dyDescent="0.3">
      <c r="A193" s="27">
        <f t="shared" si="70"/>
        <v>1139</v>
      </c>
      <c r="C193" s="31">
        <f t="shared" si="71"/>
        <v>8</v>
      </c>
      <c r="D193" s="32">
        <f t="shared" ca="1" si="67"/>
        <v>136.39999999999984</v>
      </c>
      <c r="E193" s="33">
        <f t="shared" ca="1" si="68"/>
        <v>14.5</v>
      </c>
      <c r="F193" s="33">
        <f t="shared" ca="1" si="69"/>
        <v>3.89</v>
      </c>
    </row>
    <row r="194" spans="1:6" x14ac:dyDescent="0.3">
      <c r="A194" s="27">
        <f t="shared" si="70"/>
        <v>1140</v>
      </c>
      <c r="C194" s="31">
        <f t="shared" si="71"/>
        <v>9</v>
      </c>
      <c r="D194" s="32">
        <f t="shared" ca="1" si="67"/>
        <v>136.39999999999984</v>
      </c>
      <c r="E194" s="33">
        <f t="shared" ca="1" si="68"/>
        <v>15.5</v>
      </c>
      <c r="F194" s="33">
        <f t="shared" ca="1" si="69"/>
        <v>4.42</v>
      </c>
    </row>
    <row r="195" spans="1:6" x14ac:dyDescent="0.3">
      <c r="A195" s="27">
        <f t="shared" si="70"/>
        <v>1141</v>
      </c>
      <c r="C195" s="31">
        <f t="shared" si="71"/>
        <v>10</v>
      </c>
      <c r="D195" s="32">
        <f t="shared" ca="1" si="67"/>
        <v>136.39999999999984</v>
      </c>
      <c r="E195" s="33">
        <f t="shared" ca="1" si="68"/>
        <v>16.847249999999999</v>
      </c>
      <c r="F195" s="33">
        <f t="shared" ca="1" si="69"/>
        <v>5.6</v>
      </c>
    </row>
    <row r="196" spans="1:6" x14ac:dyDescent="0.3">
      <c r="A196" s="27">
        <f t="shared" si="70"/>
        <v>1142</v>
      </c>
      <c r="C196" s="31">
        <f t="shared" si="71"/>
        <v>11</v>
      </c>
      <c r="D196" s="32">
        <f t="shared" ca="1" si="67"/>
        <v>136.39999999999984</v>
      </c>
      <c r="E196" s="33">
        <f t="shared" ca="1" si="68"/>
        <v>17.882146999999996</v>
      </c>
      <c r="F196" s="33">
        <f t="shared" ca="1" si="69"/>
        <v>7.4</v>
      </c>
    </row>
    <row r="197" spans="1:6" x14ac:dyDescent="0.3">
      <c r="A197" s="27">
        <f t="shared" si="70"/>
        <v>1143</v>
      </c>
      <c r="C197" s="31">
        <f t="shared" si="71"/>
        <v>12</v>
      </c>
      <c r="D197" s="32">
        <f t="shared" ca="1" si="67"/>
        <v>136.39999999999984</v>
      </c>
      <c r="E197" s="33">
        <f t="shared" ca="1" si="68"/>
        <v>18.2913</v>
      </c>
      <c r="F197" s="33">
        <f t="shared" ca="1" si="69"/>
        <v>9</v>
      </c>
    </row>
    <row r="198" spans="1:6" x14ac:dyDescent="0.3">
      <c r="A198" s="27">
        <f t="shared" si="70"/>
        <v>1144</v>
      </c>
      <c r="C198" s="31">
        <f t="shared" si="71"/>
        <v>13</v>
      </c>
      <c r="D198" s="32">
        <f t="shared" ca="1" si="67"/>
        <v>136.39999999999984</v>
      </c>
      <c r="E198" s="33">
        <f t="shared" ca="1" si="68"/>
        <v>0</v>
      </c>
      <c r="F198" s="33">
        <f t="shared" ca="1" si="69"/>
        <v>0</v>
      </c>
    </row>
    <row r="199" spans="1:6" x14ac:dyDescent="0.3">
      <c r="A199" s="27">
        <f t="shared" si="70"/>
        <v>1145</v>
      </c>
      <c r="C199" s="34">
        <f t="shared" si="71"/>
        <v>14</v>
      </c>
      <c r="D199" s="35">
        <f t="shared" ca="1" si="67"/>
        <v>136.39999999999984</v>
      </c>
      <c r="E199" s="36">
        <f t="shared" ca="1" si="68"/>
        <v>0</v>
      </c>
      <c r="F199" s="36">
        <f t="shared" ca="1" si="69"/>
        <v>0</v>
      </c>
    </row>
    <row r="201" spans="1:6" x14ac:dyDescent="0.3">
      <c r="C201" s="29" t="s">
        <v>6</v>
      </c>
      <c r="D201" s="30">
        <f t="shared" ref="D201" ca="1" si="72">INDIRECT("Frames!C"&amp;$A204)</f>
        <v>14</v>
      </c>
      <c r="F201" s="28"/>
    </row>
    <row r="203" spans="1:6" x14ac:dyDescent="0.3">
      <c r="C203" s="37" t="s">
        <v>33</v>
      </c>
      <c r="D203" s="37" t="s">
        <v>35</v>
      </c>
      <c r="E203" s="37" t="s">
        <v>32</v>
      </c>
      <c r="F203" s="37" t="s">
        <v>34</v>
      </c>
    </row>
    <row r="204" spans="1:6" x14ac:dyDescent="0.3">
      <c r="A204" s="27">
        <f t="shared" ref="A204" si="73">A186-21</f>
        <v>1111</v>
      </c>
      <c r="C204" s="31">
        <f>C186</f>
        <v>1</v>
      </c>
      <c r="D204" s="32">
        <f t="shared" ref="D204:D217" ca="1" si="74">INDIRECT("Frames!C"&amp;$A204+3)</f>
        <v>135.19999999999985</v>
      </c>
      <c r="E204" s="33">
        <f t="shared" ref="E204:E217" ca="1" si="75">INDIRECT("Frames!D"&amp;$A204+3)</f>
        <v>0</v>
      </c>
      <c r="F204" s="33">
        <f t="shared" ref="F204:F217" ca="1" si="76">INDIRECT("Frames!E"&amp;$A204+3)</f>
        <v>0</v>
      </c>
    </row>
    <row r="205" spans="1:6" x14ac:dyDescent="0.3">
      <c r="A205" s="27">
        <f t="shared" ref="A205:A217" si="77">A204+1</f>
        <v>1112</v>
      </c>
      <c r="C205" s="31">
        <f t="shared" ref="C205:C217" si="78">C187</f>
        <v>2</v>
      </c>
      <c r="D205" s="32">
        <f t="shared" ca="1" si="74"/>
        <v>135.19999999999985</v>
      </c>
      <c r="E205" s="33">
        <f t="shared" ca="1" si="75"/>
        <v>3</v>
      </c>
      <c r="F205" s="33">
        <f t="shared" ca="1" si="76"/>
        <v>0</v>
      </c>
    </row>
    <row r="206" spans="1:6" x14ac:dyDescent="0.3">
      <c r="A206" s="27">
        <f t="shared" si="77"/>
        <v>1113</v>
      </c>
      <c r="C206" s="31">
        <f t="shared" si="78"/>
        <v>3</v>
      </c>
      <c r="D206" s="32">
        <f t="shared" ca="1" si="74"/>
        <v>135.19999999999985</v>
      </c>
      <c r="E206" s="33">
        <f t="shared" ca="1" si="75"/>
        <v>3</v>
      </c>
      <c r="F206" s="33">
        <f t="shared" ca="1" si="76"/>
        <v>2.4</v>
      </c>
    </row>
    <row r="207" spans="1:6" x14ac:dyDescent="0.3">
      <c r="A207" s="27">
        <f t="shared" si="77"/>
        <v>1114</v>
      </c>
      <c r="C207" s="31">
        <f t="shared" si="78"/>
        <v>4</v>
      </c>
      <c r="D207" s="32">
        <f t="shared" ca="1" si="74"/>
        <v>135.19999999999985</v>
      </c>
      <c r="E207" s="33">
        <f t="shared" ca="1" si="75"/>
        <v>6</v>
      </c>
      <c r="F207" s="33">
        <f t="shared" ca="1" si="76"/>
        <v>2.4500000000000002</v>
      </c>
    </row>
    <row r="208" spans="1:6" x14ac:dyDescent="0.3">
      <c r="A208" s="27">
        <f t="shared" si="77"/>
        <v>1115</v>
      </c>
      <c r="C208" s="31">
        <f t="shared" si="78"/>
        <v>5</v>
      </c>
      <c r="D208" s="32">
        <f t="shared" ca="1" si="74"/>
        <v>135.19999999999985</v>
      </c>
      <c r="E208" s="33">
        <f t="shared" ca="1" si="75"/>
        <v>9</v>
      </c>
      <c r="F208" s="33">
        <f t="shared" ca="1" si="76"/>
        <v>2.57</v>
      </c>
    </row>
    <row r="209" spans="1:6" x14ac:dyDescent="0.3">
      <c r="A209" s="27">
        <f t="shared" si="77"/>
        <v>1116</v>
      </c>
      <c r="C209" s="31">
        <f t="shared" si="78"/>
        <v>6</v>
      </c>
      <c r="D209" s="32">
        <f t="shared" ca="1" si="74"/>
        <v>135.19999999999985</v>
      </c>
      <c r="E209" s="33">
        <f t="shared" ca="1" si="75"/>
        <v>12</v>
      </c>
      <c r="F209" s="33">
        <f t="shared" ca="1" si="76"/>
        <v>2.89</v>
      </c>
    </row>
    <row r="210" spans="1:6" x14ac:dyDescent="0.3">
      <c r="A210" s="27">
        <f t="shared" si="77"/>
        <v>1117</v>
      </c>
      <c r="C210" s="31">
        <f t="shared" si="78"/>
        <v>7</v>
      </c>
      <c r="D210" s="32">
        <f t="shared" ca="1" si="74"/>
        <v>135.19999999999985</v>
      </c>
      <c r="E210" s="33">
        <f t="shared" ca="1" si="75"/>
        <v>14.247959999999999</v>
      </c>
      <c r="F210" s="33">
        <f t="shared" ca="1" si="76"/>
        <v>3.5</v>
      </c>
    </row>
    <row r="211" spans="1:6" x14ac:dyDescent="0.3">
      <c r="A211" s="27">
        <f t="shared" si="77"/>
        <v>1118</v>
      </c>
      <c r="C211" s="31">
        <f t="shared" si="78"/>
        <v>8</v>
      </c>
      <c r="D211" s="32">
        <f t="shared" ca="1" si="74"/>
        <v>135.19999999999985</v>
      </c>
      <c r="E211" s="33">
        <f t="shared" ca="1" si="75"/>
        <v>15</v>
      </c>
      <c r="F211" s="33">
        <f t="shared" ca="1" si="76"/>
        <v>3.82</v>
      </c>
    </row>
    <row r="212" spans="1:6" x14ac:dyDescent="0.3">
      <c r="A212" s="27">
        <f t="shared" si="77"/>
        <v>1119</v>
      </c>
      <c r="C212" s="31">
        <f t="shared" si="78"/>
        <v>9</v>
      </c>
      <c r="D212" s="32">
        <f t="shared" ca="1" si="74"/>
        <v>135.19999999999985</v>
      </c>
      <c r="E212" s="33">
        <f t="shared" ca="1" si="75"/>
        <v>16</v>
      </c>
      <c r="F212" s="33">
        <f t="shared" ca="1" si="76"/>
        <v>4.34</v>
      </c>
    </row>
    <row r="213" spans="1:6" x14ac:dyDescent="0.3">
      <c r="A213" s="27">
        <f t="shared" si="77"/>
        <v>1120</v>
      </c>
      <c r="C213" s="31">
        <f t="shared" si="78"/>
        <v>10</v>
      </c>
      <c r="D213" s="32">
        <f t="shared" ca="1" si="74"/>
        <v>135.19999999999985</v>
      </c>
      <c r="E213" s="33">
        <f t="shared" ca="1" si="75"/>
        <v>17.136059999999997</v>
      </c>
      <c r="F213" s="33">
        <f t="shared" ca="1" si="76"/>
        <v>5.6</v>
      </c>
    </row>
    <row r="214" spans="1:6" x14ac:dyDescent="0.3">
      <c r="A214" s="27">
        <f t="shared" si="77"/>
        <v>1121</v>
      </c>
      <c r="C214" s="31">
        <f t="shared" si="78"/>
        <v>11</v>
      </c>
      <c r="D214" s="32">
        <f t="shared" ca="1" si="74"/>
        <v>135.19999999999985</v>
      </c>
      <c r="E214" s="33">
        <f t="shared" ca="1" si="75"/>
        <v>18.042524999999998</v>
      </c>
      <c r="F214" s="33">
        <f t="shared" ca="1" si="76"/>
        <v>7.4</v>
      </c>
    </row>
    <row r="215" spans="1:6" x14ac:dyDescent="0.3">
      <c r="A215" s="27">
        <f t="shared" si="77"/>
        <v>1122</v>
      </c>
      <c r="C215" s="31">
        <f t="shared" si="78"/>
        <v>12</v>
      </c>
      <c r="D215" s="32">
        <f t="shared" ca="1" si="74"/>
        <v>135.19999999999985</v>
      </c>
      <c r="E215" s="33">
        <f t="shared" ca="1" si="75"/>
        <v>18.38757</v>
      </c>
      <c r="F215" s="33">
        <f t="shared" ca="1" si="76"/>
        <v>9</v>
      </c>
    </row>
    <row r="216" spans="1:6" x14ac:dyDescent="0.3">
      <c r="A216" s="27">
        <f t="shared" si="77"/>
        <v>1123</v>
      </c>
      <c r="C216" s="31">
        <f t="shared" si="78"/>
        <v>13</v>
      </c>
      <c r="D216" s="32">
        <f t="shared" ca="1" si="74"/>
        <v>135.19999999999985</v>
      </c>
      <c r="E216" s="33">
        <f t="shared" ca="1" si="75"/>
        <v>0</v>
      </c>
      <c r="F216" s="33">
        <f t="shared" ca="1" si="76"/>
        <v>0</v>
      </c>
    </row>
    <row r="217" spans="1:6" x14ac:dyDescent="0.3">
      <c r="A217" s="27">
        <f t="shared" si="77"/>
        <v>1124</v>
      </c>
      <c r="C217" s="34">
        <f t="shared" si="78"/>
        <v>14</v>
      </c>
      <c r="D217" s="35">
        <f t="shared" ca="1" si="74"/>
        <v>135.19999999999985</v>
      </c>
      <c r="E217" s="36">
        <f t="shared" ca="1" si="75"/>
        <v>0</v>
      </c>
      <c r="F217" s="36">
        <f t="shared" ca="1" si="76"/>
        <v>0</v>
      </c>
    </row>
    <row r="219" spans="1:6" x14ac:dyDescent="0.3">
      <c r="C219" s="29" t="s">
        <v>6</v>
      </c>
      <c r="D219" s="30">
        <f t="shared" ref="D219" ca="1" si="79">INDIRECT("Frames!C"&amp;$A222)</f>
        <v>16</v>
      </c>
      <c r="F219" s="28"/>
    </row>
    <row r="221" spans="1:6" x14ac:dyDescent="0.3">
      <c r="C221" s="37" t="s">
        <v>33</v>
      </c>
      <c r="D221" s="37" t="s">
        <v>35</v>
      </c>
      <c r="E221" s="37" t="s">
        <v>32</v>
      </c>
      <c r="F221" s="37" t="s">
        <v>34</v>
      </c>
    </row>
    <row r="222" spans="1:6" x14ac:dyDescent="0.3">
      <c r="A222" s="27">
        <f t="shared" ref="A222" si="80">A204-21</f>
        <v>1090</v>
      </c>
      <c r="C222" s="31">
        <f>C204</f>
        <v>1</v>
      </c>
      <c r="D222" s="32">
        <f t="shared" ref="D222:D235" ca="1" si="81">INDIRECT("Frames!C"&amp;$A222+3)</f>
        <v>133.99999999999986</v>
      </c>
      <c r="E222" s="33">
        <f t="shared" ref="E222:E235" ca="1" si="82">INDIRECT("Frames!D"&amp;$A222+3)</f>
        <v>0</v>
      </c>
      <c r="F222" s="33">
        <f t="shared" ref="F222:F235" ca="1" si="83">INDIRECT("Frames!E"&amp;$A222+3)</f>
        <v>0</v>
      </c>
    </row>
    <row r="223" spans="1:6" x14ac:dyDescent="0.3">
      <c r="A223" s="27">
        <f t="shared" ref="A223:A235" si="84">A222+1</f>
        <v>1091</v>
      </c>
      <c r="C223" s="31">
        <f t="shared" ref="C223:C235" si="85">C205</f>
        <v>2</v>
      </c>
      <c r="D223" s="32">
        <f t="shared" ca="1" si="81"/>
        <v>133.99999999999986</v>
      </c>
      <c r="E223" s="33">
        <f t="shared" ca="1" si="82"/>
        <v>3</v>
      </c>
      <c r="F223" s="33">
        <f t="shared" ca="1" si="83"/>
        <v>0</v>
      </c>
    </row>
    <row r="224" spans="1:6" x14ac:dyDescent="0.3">
      <c r="A224" s="27">
        <f t="shared" si="84"/>
        <v>1092</v>
      </c>
      <c r="C224" s="31">
        <f t="shared" si="85"/>
        <v>3</v>
      </c>
      <c r="D224" s="32">
        <f t="shared" ca="1" si="81"/>
        <v>133.99999999999986</v>
      </c>
      <c r="E224" s="33">
        <f t="shared" ca="1" si="82"/>
        <v>3</v>
      </c>
      <c r="F224" s="33">
        <f t="shared" ca="1" si="83"/>
        <v>2.13</v>
      </c>
    </row>
    <row r="225" spans="1:6" x14ac:dyDescent="0.3">
      <c r="A225" s="27">
        <f t="shared" si="84"/>
        <v>1093</v>
      </c>
      <c r="C225" s="31">
        <f t="shared" si="85"/>
        <v>4</v>
      </c>
      <c r="D225" s="32">
        <f t="shared" ca="1" si="81"/>
        <v>133.99999999999986</v>
      </c>
      <c r="E225" s="33">
        <f t="shared" ca="1" si="82"/>
        <v>6</v>
      </c>
      <c r="F225" s="33">
        <f t="shared" ca="1" si="83"/>
        <v>2.17</v>
      </c>
    </row>
    <row r="226" spans="1:6" x14ac:dyDescent="0.3">
      <c r="A226" s="27">
        <f t="shared" si="84"/>
        <v>1094</v>
      </c>
      <c r="C226" s="31">
        <f t="shared" si="85"/>
        <v>5</v>
      </c>
      <c r="D226" s="32">
        <f t="shared" ca="1" si="81"/>
        <v>133.99999999999986</v>
      </c>
      <c r="E226" s="33">
        <f t="shared" ca="1" si="82"/>
        <v>9</v>
      </c>
      <c r="F226" s="33">
        <f t="shared" ca="1" si="83"/>
        <v>2.33</v>
      </c>
    </row>
    <row r="227" spans="1:6" x14ac:dyDescent="0.3">
      <c r="A227" s="27">
        <f t="shared" si="84"/>
        <v>1095</v>
      </c>
      <c r="C227" s="31">
        <f t="shared" si="85"/>
        <v>6</v>
      </c>
      <c r="D227" s="32">
        <f t="shared" ca="1" si="81"/>
        <v>133.99999999999986</v>
      </c>
      <c r="E227" s="33">
        <f t="shared" ca="1" si="82"/>
        <v>12</v>
      </c>
      <c r="F227" s="33">
        <f t="shared" ca="1" si="83"/>
        <v>2.65</v>
      </c>
    </row>
    <row r="228" spans="1:6" x14ac:dyDescent="0.3">
      <c r="A228" s="27">
        <f t="shared" si="84"/>
        <v>1096</v>
      </c>
      <c r="C228" s="31">
        <f t="shared" si="85"/>
        <v>7</v>
      </c>
      <c r="D228" s="32">
        <f t="shared" ca="1" si="81"/>
        <v>133.99999999999986</v>
      </c>
      <c r="E228" s="33">
        <f t="shared" ca="1" si="82"/>
        <v>14</v>
      </c>
      <c r="F228" s="33">
        <f t="shared" ca="1" si="83"/>
        <v>3.13</v>
      </c>
    </row>
    <row r="229" spans="1:6" x14ac:dyDescent="0.3">
      <c r="A229" s="27">
        <f t="shared" si="84"/>
        <v>1097</v>
      </c>
      <c r="C229" s="31">
        <f t="shared" si="85"/>
        <v>8</v>
      </c>
      <c r="D229" s="32">
        <f t="shared" ca="1" si="81"/>
        <v>133.99999999999986</v>
      </c>
      <c r="E229" s="33">
        <f t="shared" ca="1" si="82"/>
        <v>15.11439</v>
      </c>
      <c r="F229" s="33">
        <f t="shared" ca="1" si="83"/>
        <v>3.5</v>
      </c>
    </row>
    <row r="230" spans="1:6" x14ac:dyDescent="0.3">
      <c r="A230" s="27">
        <f t="shared" si="84"/>
        <v>1098</v>
      </c>
      <c r="C230" s="31">
        <f t="shared" si="85"/>
        <v>9</v>
      </c>
      <c r="D230" s="32">
        <f t="shared" ca="1" si="81"/>
        <v>133.99999999999986</v>
      </c>
      <c r="E230" s="33">
        <f t="shared" ca="1" si="82"/>
        <v>16</v>
      </c>
      <c r="F230" s="33">
        <f t="shared" ca="1" si="83"/>
        <v>4.0199999999999996</v>
      </c>
    </row>
    <row r="231" spans="1:6" x14ac:dyDescent="0.3">
      <c r="A231" s="27">
        <f t="shared" si="84"/>
        <v>1099</v>
      </c>
      <c r="C231" s="31">
        <f t="shared" si="85"/>
        <v>10</v>
      </c>
      <c r="D231" s="32">
        <f t="shared" ca="1" si="81"/>
        <v>133.99999999999986</v>
      </c>
      <c r="E231" s="33">
        <f t="shared" ca="1" si="82"/>
        <v>17.424869999999999</v>
      </c>
      <c r="F231" s="33">
        <f t="shared" ca="1" si="83"/>
        <v>5.6</v>
      </c>
    </row>
    <row r="232" spans="1:6" x14ac:dyDescent="0.3">
      <c r="A232" s="27">
        <f t="shared" si="84"/>
        <v>1100</v>
      </c>
      <c r="C232" s="31">
        <f t="shared" si="85"/>
        <v>11</v>
      </c>
      <c r="D232" s="32">
        <f t="shared" ca="1" si="81"/>
        <v>133.99999999999986</v>
      </c>
      <c r="E232" s="33">
        <f t="shared" ca="1" si="82"/>
        <v>18.202902999999999</v>
      </c>
      <c r="F232" s="33">
        <f t="shared" ca="1" si="83"/>
        <v>7.4</v>
      </c>
    </row>
    <row r="233" spans="1:6" x14ac:dyDescent="0.3">
      <c r="A233" s="27">
        <f t="shared" si="84"/>
        <v>1101</v>
      </c>
      <c r="C233" s="31">
        <f t="shared" si="85"/>
        <v>12</v>
      </c>
      <c r="D233" s="32">
        <f t="shared" ca="1" si="81"/>
        <v>133.99999999999986</v>
      </c>
      <c r="E233" s="33">
        <f t="shared" ca="1" si="82"/>
        <v>18.399999999999999</v>
      </c>
      <c r="F233" s="33">
        <f t="shared" ca="1" si="83"/>
        <v>9</v>
      </c>
    </row>
    <row r="234" spans="1:6" x14ac:dyDescent="0.3">
      <c r="A234" s="27">
        <f t="shared" si="84"/>
        <v>1102</v>
      </c>
      <c r="C234" s="31">
        <f t="shared" si="85"/>
        <v>13</v>
      </c>
      <c r="D234" s="32">
        <f t="shared" ca="1" si="81"/>
        <v>133.99999999999986</v>
      </c>
      <c r="E234" s="33">
        <f t="shared" ca="1" si="82"/>
        <v>0</v>
      </c>
      <c r="F234" s="33">
        <f t="shared" ca="1" si="83"/>
        <v>0</v>
      </c>
    </row>
    <row r="235" spans="1:6" x14ac:dyDescent="0.3">
      <c r="A235" s="27">
        <f t="shared" si="84"/>
        <v>1103</v>
      </c>
      <c r="C235" s="34">
        <f t="shared" si="85"/>
        <v>14</v>
      </c>
      <c r="D235" s="35">
        <f t="shared" ca="1" si="81"/>
        <v>133.99999999999986</v>
      </c>
      <c r="E235" s="36">
        <f t="shared" ca="1" si="82"/>
        <v>0</v>
      </c>
      <c r="F235" s="36">
        <f t="shared" ca="1" si="83"/>
        <v>0</v>
      </c>
    </row>
    <row r="237" spans="1:6" x14ac:dyDescent="0.3">
      <c r="C237" s="29" t="s">
        <v>6</v>
      </c>
      <c r="D237" s="30">
        <f t="shared" ref="D237" ca="1" si="86">INDIRECT("Frames!C"&amp;$A240)</f>
        <v>18</v>
      </c>
      <c r="F237" s="28"/>
    </row>
    <row r="239" spans="1:6" x14ac:dyDescent="0.3">
      <c r="C239" s="37" t="s">
        <v>33</v>
      </c>
      <c r="D239" s="37" t="s">
        <v>35</v>
      </c>
      <c r="E239" s="37" t="s">
        <v>32</v>
      </c>
      <c r="F239" s="37" t="s">
        <v>34</v>
      </c>
    </row>
    <row r="240" spans="1:6" x14ac:dyDescent="0.3">
      <c r="A240" s="27">
        <f t="shared" ref="A240" si="87">A222-21</f>
        <v>1069</v>
      </c>
      <c r="C240" s="31">
        <f>C222</f>
        <v>1</v>
      </c>
      <c r="D240" s="32">
        <f t="shared" ref="D240:D253" ca="1" si="88">INDIRECT("Frames!C"&amp;$A240+3)</f>
        <v>132.79999999999987</v>
      </c>
      <c r="E240" s="33">
        <f t="shared" ref="E240:E253" ca="1" si="89">INDIRECT("Frames!D"&amp;$A240+3)</f>
        <v>0</v>
      </c>
      <c r="F240" s="33">
        <f t="shared" ref="F240:F253" ca="1" si="90">INDIRECT("Frames!E"&amp;$A240+3)</f>
        <v>0</v>
      </c>
    </row>
    <row r="241" spans="1:6" x14ac:dyDescent="0.3">
      <c r="A241" s="27">
        <f t="shared" ref="A241:A253" si="91">A240+1</f>
        <v>1070</v>
      </c>
      <c r="C241" s="31">
        <f t="shared" ref="C241:C253" si="92">C223</f>
        <v>2</v>
      </c>
      <c r="D241" s="32">
        <f t="shared" ca="1" si="88"/>
        <v>132.79999999999987</v>
      </c>
      <c r="E241" s="33">
        <f t="shared" ca="1" si="89"/>
        <v>3</v>
      </c>
      <c r="F241" s="33">
        <f t="shared" ca="1" si="90"/>
        <v>0</v>
      </c>
    </row>
    <row r="242" spans="1:6" x14ac:dyDescent="0.3">
      <c r="A242" s="27">
        <f t="shared" si="91"/>
        <v>1071</v>
      </c>
      <c r="C242" s="31">
        <f t="shared" si="92"/>
        <v>3</v>
      </c>
      <c r="D242" s="32">
        <f t="shared" ca="1" si="88"/>
        <v>132.79999999999987</v>
      </c>
      <c r="E242" s="33">
        <f t="shared" ca="1" si="89"/>
        <v>3</v>
      </c>
      <c r="F242" s="33">
        <f t="shared" ca="1" si="90"/>
        <v>1.85</v>
      </c>
    </row>
    <row r="243" spans="1:6" x14ac:dyDescent="0.3">
      <c r="A243" s="27">
        <f t="shared" si="91"/>
        <v>1072</v>
      </c>
      <c r="C243" s="31">
        <f t="shared" si="92"/>
        <v>4</v>
      </c>
      <c r="D243" s="32">
        <f t="shared" ca="1" si="88"/>
        <v>132.79999999999987</v>
      </c>
      <c r="E243" s="33">
        <f t="shared" ca="1" si="89"/>
        <v>6</v>
      </c>
      <c r="F243" s="33">
        <f t="shared" ca="1" si="90"/>
        <v>1.93</v>
      </c>
    </row>
    <row r="244" spans="1:6" x14ac:dyDescent="0.3">
      <c r="A244" s="27">
        <f t="shared" si="91"/>
        <v>1073</v>
      </c>
      <c r="C244" s="31">
        <f t="shared" si="92"/>
        <v>5</v>
      </c>
      <c r="D244" s="32">
        <f t="shared" ca="1" si="88"/>
        <v>132.79999999999987</v>
      </c>
      <c r="E244" s="33">
        <f t="shared" ca="1" si="89"/>
        <v>9</v>
      </c>
      <c r="F244" s="33">
        <f t="shared" ca="1" si="90"/>
        <v>2.09</v>
      </c>
    </row>
    <row r="245" spans="1:6" x14ac:dyDescent="0.3">
      <c r="A245" s="27">
        <f t="shared" si="91"/>
        <v>1074</v>
      </c>
      <c r="C245" s="31">
        <f t="shared" si="92"/>
        <v>6</v>
      </c>
      <c r="D245" s="32">
        <f t="shared" ca="1" si="88"/>
        <v>132.79999999999987</v>
      </c>
      <c r="E245" s="33">
        <f t="shared" ca="1" si="89"/>
        <v>11</v>
      </c>
      <c r="F245" s="33">
        <f t="shared" ca="1" si="90"/>
        <v>2.25</v>
      </c>
    </row>
    <row r="246" spans="1:6" x14ac:dyDescent="0.3">
      <c r="A246" s="27">
        <f t="shared" si="91"/>
        <v>1075</v>
      </c>
      <c r="C246" s="31">
        <f t="shared" si="92"/>
        <v>7</v>
      </c>
      <c r="D246" s="32">
        <f t="shared" ca="1" si="88"/>
        <v>132.79999999999987</v>
      </c>
      <c r="E246" s="33">
        <f t="shared" ca="1" si="89"/>
        <v>13</v>
      </c>
      <c r="F246" s="33">
        <f t="shared" ca="1" si="90"/>
        <v>2.57</v>
      </c>
    </row>
    <row r="247" spans="1:6" x14ac:dyDescent="0.3">
      <c r="A247" s="27">
        <f t="shared" si="91"/>
        <v>1076</v>
      </c>
      <c r="C247" s="31">
        <f t="shared" si="92"/>
        <v>8</v>
      </c>
      <c r="D247" s="32">
        <f t="shared" ca="1" si="88"/>
        <v>132.79999999999987</v>
      </c>
      <c r="E247" s="33">
        <f t="shared" ca="1" si="89"/>
        <v>14.5</v>
      </c>
      <c r="F247" s="33">
        <f t="shared" ca="1" si="90"/>
        <v>2.97</v>
      </c>
    </row>
    <row r="248" spans="1:6" x14ac:dyDescent="0.3">
      <c r="A248" s="27">
        <f t="shared" si="91"/>
        <v>1077</v>
      </c>
      <c r="C248" s="31">
        <f t="shared" si="92"/>
        <v>9</v>
      </c>
      <c r="D248" s="32">
        <f t="shared" ca="1" si="88"/>
        <v>132.79999999999987</v>
      </c>
      <c r="E248" s="33">
        <f t="shared" ca="1" si="89"/>
        <v>15.788279999999999</v>
      </c>
      <c r="F248" s="33">
        <f t="shared" ca="1" si="90"/>
        <v>3.5</v>
      </c>
    </row>
    <row r="249" spans="1:6" x14ac:dyDescent="0.3">
      <c r="A249" s="27">
        <f t="shared" si="91"/>
        <v>1078</v>
      </c>
      <c r="C249" s="31">
        <f t="shared" si="92"/>
        <v>10</v>
      </c>
      <c r="D249" s="32">
        <f t="shared" ca="1" si="88"/>
        <v>132.79999999999987</v>
      </c>
      <c r="E249" s="33">
        <f t="shared" ca="1" si="89"/>
        <v>17.71368</v>
      </c>
      <c r="F249" s="33">
        <f t="shared" ca="1" si="90"/>
        <v>5.6</v>
      </c>
    </row>
    <row r="250" spans="1:6" x14ac:dyDescent="0.3">
      <c r="A250" s="27">
        <f t="shared" si="91"/>
        <v>1079</v>
      </c>
      <c r="C250" s="31">
        <f t="shared" si="92"/>
        <v>11</v>
      </c>
      <c r="D250" s="32">
        <f t="shared" ca="1" si="88"/>
        <v>132.79999999999987</v>
      </c>
      <c r="E250" s="33">
        <f t="shared" ca="1" si="89"/>
        <v>18.323186499999998</v>
      </c>
      <c r="F250" s="33">
        <f t="shared" ca="1" si="90"/>
        <v>7.4</v>
      </c>
    </row>
    <row r="251" spans="1:6" x14ac:dyDescent="0.3">
      <c r="A251" s="27">
        <f t="shared" si="91"/>
        <v>1080</v>
      </c>
      <c r="C251" s="31">
        <f t="shared" si="92"/>
        <v>12</v>
      </c>
      <c r="D251" s="32">
        <f t="shared" ca="1" si="88"/>
        <v>132.79999999999987</v>
      </c>
      <c r="E251" s="33">
        <f t="shared" ca="1" si="89"/>
        <v>18.399999999999999</v>
      </c>
      <c r="F251" s="33">
        <f t="shared" ca="1" si="90"/>
        <v>9</v>
      </c>
    </row>
    <row r="252" spans="1:6" x14ac:dyDescent="0.3">
      <c r="A252" s="27">
        <f t="shared" si="91"/>
        <v>1081</v>
      </c>
      <c r="C252" s="31">
        <f t="shared" si="92"/>
        <v>13</v>
      </c>
      <c r="D252" s="32">
        <f t="shared" ca="1" si="88"/>
        <v>132.79999999999987</v>
      </c>
      <c r="E252" s="33">
        <f t="shared" ca="1" si="89"/>
        <v>0</v>
      </c>
      <c r="F252" s="33">
        <f t="shared" ca="1" si="90"/>
        <v>0</v>
      </c>
    </row>
    <row r="253" spans="1:6" x14ac:dyDescent="0.3">
      <c r="A253" s="27">
        <f t="shared" si="91"/>
        <v>1082</v>
      </c>
      <c r="C253" s="34">
        <f t="shared" si="92"/>
        <v>14</v>
      </c>
      <c r="D253" s="35">
        <f t="shared" ca="1" si="88"/>
        <v>132.79999999999987</v>
      </c>
      <c r="E253" s="36">
        <f t="shared" ca="1" si="89"/>
        <v>0</v>
      </c>
      <c r="F253" s="36">
        <f t="shared" ca="1" si="90"/>
        <v>0</v>
      </c>
    </row>
    <row r="255" spans="1:6" x14ac:dyDescent="0.3">
      <c r="C255" s="29" t="s">
        <v>6</v>
      </c>
      <c r="D255" s="30">
        <f t="shared" ref="D255" ca="1" si="93">INDIRECT("Frames!C"&amp;$A258)</f>
        <v>20</v>
      </c>
      <c r="F255" s="28"/>
    </row>
    <row r="257" spans="1:6" x14ac:dyDescent="0.3">
      <c r="C257" s="37" t="s">
        <v>33</v>
      </c>
      <c r="D257" s="37" t="s">
        <v>35</v>
      </c>
      <c r="E257" s="37" t="s">
        <v>32</v>
      </c>
      <c r="F257" s="37" t="s">
        <v>34</v>
      </c>
    </row>
    <row r="258" spans="1:6" x14ac:dyDescent="0.3">
      <c r="A258" s="27">
        <f t="shared" ref="A258" si="94">A240-21</f>
        <v>1048</v>
      </c>
      <c r="C258" s="31">
        <f>C240</f>
        <v>1</v>
      </c>
      <c r="D258" s="32">
        <f t="shared" ref="D258:D271" ca="1" si="95">INDIRECT("Frames!C"&amp;$A258+3)</f>
        <v>131.59999999999988</v>
      </c>
      <c r="E258" s="33">
        <f t="shared" ref="E258:E271" ca="1" si="96">INDIRECT("Frames!D"&amp;$A258+3)</f>
        <v>0</v>
      </c>
      <c r="F258" s="33">
        <f t="shared" ref="F258:F271" ca="1" si="97">INDIRECT("Frames!E"&amp;$A258+3)</f>
        <v>0</v>
      </c>
    </row>
    <row r="259" spans="1:6" x14ac:dyDescent="0.3">
      <c r="A259" s="27">
        <f t="shared" ref="A259:A271" si="98">A258+1</f>
        <v>1049</v>
      </c>
      <c r="C259" s="31">
        <f t="shared" ref="C259:C271" si="99">C241</f>
        <v>2</v>
      </c>
      <c r="D259" s="32">
        <f t="shared" ca="1" si="95"/>
        <v>131.59999999999988</v>
      </c>
      <c r="E259" s="33">
        <f t="shared" ca="1" si="96"/>
        <v>3</v>
      </c>
      <c r="F259" s="33">
        <f t="shared" ca="1" si="97"/>
        <v>0</v>
      </c>
    </row>
    <row r="260" spans="1:6" x14ac:dyDescent="0.3">
      <c r="A260" s="27">
        <f t="shared" si="98"/>
        <v>1050</v>
      </c>
      <c r="C260" s="31">
        <f t="shared" si="99"/>
        <v>3</v>
      </c>
      <c r="D260" s="32">
        <f t="shared" ca="1" si="95"/>
        <v>131.59999999999988</v>
      </c>
      <c r="E260" s="33">
        <f t="shared" ca="1" si="96"/>
        <v>3</v>
      </c>
      <c r="F260" s="33">
        <f t="shared" ca="1" si="97"/>
        <v>1.65</v>
      </c>
    </row>
    <row r="261" spans="1:6" x14ac:dyDescent="0.3">
      <c r="A261" s="27">
        <f t="shared" si="98"/>
        <v>1051</v>
      </c>
      <c r="C261" s="31">
        <f t="shared" si="99"/>
        <v>4</v>
      </c>
      <c r="D261" s="32">
        <f t="shared" ca="1" si="95"/>
        <v>131.59999999999988</v>
      </c>
      <c r="E261" s="33">
        <f t="shared" ca="1" si="96"/>
        <v>6</v>
      </c>
      <c r="F261" s="33">
        <f t="shared" ca="1" si="97"/>
        <v>1.73</v>
      </c>
    </row>
    <row r="262" spans="1:6" x14ac:dyDescent="0.3">
      <c r="A262" s="27">
        <f t="shared" si="98"/>
        <v>1052</v>
      </c>
      <c r="C262" s="31">
        <f t="shared" si="99"/>
        <v>5</v>
      </c>
      <c r="D262" s="32">
        <f t="shared" ca="1" si="95"/>
        <v>131.59999999999988</v>
      </c>
      <c r="E262" s="33">
        <f t="shared" ca="1" si="96"/>
        <v>9</v>
      </c>
      <c r="F262" s="33">
        <f t="shared" ca="1" si="97"/>
        <v>1.85</v>
      </c>
    </row>
    <row r="263" spans="1:6" x14ac:dyDescent="0.3">
      <c r="A263" s="27">
        <f t="shared" si="98"/>
        <v>1053</v>
      </c>
      <c r="C263" s="31">
        <f t="shared" si="99"/>
        <v>6</v>
      </c>
      <c r="D263" s="32">
        <f t="shared" ca="1" si="95"/>
        <v>131.59999999999988</v>
      </c>
      <c r="E263" s="33">
        <f t="shared" ca="1" si="96"/>
        <v>10.974779999999999</v>
      </c>
      <c r="F263" s="33">
        <f t="shared" ca="1" si="97"/>
        <v>2</v>
      </c>
    </row>
    <row r="264" spans="1:6" x14ac:dyDescent="0.3">
      <c r="A264" s="27">
        <f t="shared" si="98"/>
        <v>1054</v>
      </c>
      <c r="C264" s="31">
        <f t="shared" si="99"/>
        <v>7</v>
      </c>
      <c r="D264" s="32">
        <f t="shared" ca="1" si="95"/>
        <v>131.59999999999988</v>
      </c>
      <c r="E264" s="33">
        <f t="shared" ca="1" si="96"/>
        <v>13</v>
      </c>
      <c r="F264" s="33">
        <f t="shared" ca="1" si="97"/>
        <v>2.33</v>
      </c>
    </row>
    <row r="265" spans="1:6" x14ac:dyDescent="0.3">
      <c r="A265" s="27">
        <f t="shared" si="98"/>
        <v>1055</v>
      </c>
      <c r="C265" s="31">
        <f t="shared" si="99"/>
        <v>8</v>
      </c>
      <c r="D265" s="32">
        <f t="shared" ca="1" si="95"/>
        <v>131.59999999999988</v>
      </c>
      <c r="E265" s="33">
        <f t="shared" ca="1" si="96"/>
        <v>15</v>
      </c>
      <c r="F265" s="33">
        <f t="shared" ca="1" si="97"/>
        <v>2.85</v>
      </c>
    </row>
    <row r="266" spans="1:6" x14ac:dyDescent="0.3">
      <c r="A266" s="27">
        <f t="shared" si="98"/>
        <v>1056</v>
      </c>
      <c r="C266" s="31">
        <f t="shared" si="99"/>
        <v>9</v>
      </c>
      <c r="D266" s="32">
        <f t="shared" ca="1" si="95"/>
        <v>131.59999999999988</v>
      </c>
      <c r="E266" s="33">
        <f t="shared" ca="1" si="96"/>
        <v>16.269629999999999</v>
      </c>
      <c r="F266" s="33">
        <f t="shared" ca="1" si="97"/>
        <v>3.5</v>
      </c>
    </row>
    <row r="267" spans="1:6" x14ac:dyDescent="0.3">
      <c r="A267" s="27">
        <f t="shared" si="98"/>
        <v>1057</v>
      </c>
      <c r="C267" s="31">
        <f t="shared" si="99"/>
        <v>10</v>
      </c>
      <c r="D267" s="32">
        <f t="shared" ca="1" si="95"/>
        <v>131.59999999999988</v>
      </c>
      <c r="E267" s="33">
        <f t="shared" ca="1" si="96"/>
        <v>17.906219999999998</v>
      </c>
      <c r="F267" s="33">
        <f t="shared" ca="1" si="97"/>
        <v>5.6</v>
      </c>
    </row>
    <row r="268" spans="1:6" x14ac:dyDescent="0.3">
      <c r="A268" s="27">
        <f t="shared" si="98"/>
        <v>1058</v>
      </c>
      <c r="C268" s="31">
        <f t="shared" si="99"/>
        <v>11</v>
      </c>
      <c r="D268" s="32">
        <f t="shared" ca="1" si="95"/>
        <v>131.59999999999988</v>
      </c>
      <c r="E268" s="33">
        <f t="shared" ca="1" si="96"/>
        <v>18.399999999999999</v>
      </c>
      <c r="F268" s="33">
        <f t="shared" ca="1" si="97"/>
        <v>7.4</v>
      </c>
    </row>
    <row r="269" spans="1:6" x14ac:dyDescent="0.3">
      <c r="A269" s="27">
        <f t="shared" si="98"/>
        <v>1059</v>
      </c>
      <c r="C269" s="31">
        <f t="shared" si="99"/>
        <v>12</v>
      </c>
      <c r="D269" s="32">
        <f t="shared" ca="1" si="95"/>
        <v>131.59999999999988</v>
      </c>
      <c r="E269" s="33">
        <f t="shared" ca="1" si="96"/>
        <v>18.399999999999999</v>
      </c>
      <c r="F269" s="33">
        <f t="shared" ca="1" si="97"/>
        <v>9</v>
      </c>
    </row>
    <row r="270" spans="1:6" x14ac:dyDescent="0.3">
      <c r="A270" s="27">
        <f t="shared" si="98"/>
        <v>1060</v>
      </c>
      <c r="C270" s="31">
        <f t="shared" si="99"/>
        <v>13</v>
      </c>
      <c r="D270" s="32">
        <f t="shared" ca="1" si="95"/>
        <v>131.59999999999988</v>
      </c>
      <c r="E270" s="33">
        <f t="shared" ca="1" si="96"/>
        <v>0</v>
      </c>
      <c r="F270" s="33">
        <f t="shared" ca="1" si="97"/>
        <v>0</v>
      </c>
    </row>
    <row r="271" spans="1:6" x14ac:dyDescent="0.3">
      <c r="A271" s="27">
        <f t="shared" si="98"/>
        <v>1061</v>
      </c>
      <c r="C271" s="34">
        <f t="shared" si="99"/>
        <v>14</v>
      </c>
      <c r="D271" s="35">
        <f t="shared" ca="1" si="95"/>
        <v>131.59999999999988</v>
      </c>
      <c r="E271" s="36">
        <f t="shared" ca="1" si="96"/>
        <v>0</v>
      </c>
      <c r="F271" s="36">
        <f t="shared" ca="1" si="97"/>
        <v>0</v>
      </c>
    </row>
    <row r="273" spans="1:6" x14ac:dyDescent="0.3">
      <c r="C273" s="29" t="s">
        <v>6</v>
      </c>
      <c r="D273" s="30">
        <f t="shared" ref="D273" ca="1" si="100">INDIRECT("Frames!C"&amp;$A276)</f>
        <v>22</v>
      </c>
      <c r="F273" s="28"/>
    </row>
    <row r="275" spans="1:6" x14ac:dyDescent="0.3">
      <c r="C275" s="37" t="s">
        <v>33</v>
      </c>
      <c r="D275" s="37" t="s">
        <v>35</v>
      </c>
      <c r="E275" s="37" t="s">
        <v>32</v>
      </c>
      <c r="F275" s="37" t="s">
        <v>34</v>
      </c>
    </row>
    <row r="276" spans="1:6" x14ac:dyDescent="0.3">
      <c r="A276" s="27">
        <f t="shared" ref="A276" si="101">A258-21</f>
        <v>1027</v>
      </c>
      <c r="C276" s="31">
        <f>C258</f>
        <v>1</v>
      </c>
      <c r="D276" s="32">
        <f t="shared" ref="D276:D289" ca="1" si="102">INDIRECT("Frames!C"&amp;$A276+3)</f>
        <v>130.39999999999989</v>
      </c>
      <c r="E276" s="33">
        <f t="shared" ref="E276:E289" ca="1" si="103">INDIRECT("Frames!D"&amp;$A276+3)</f>
        <v>0</v>
      </c>
      <c r="F276" s="33">
        <f t="shared" ref="F276:F289" ca="1" si="104">INDIRECT("Frames!E"&amp;$A276+3)</f>
        <v>0</v>
      </c>
    </row>
    <row r="277" spans="1:6" x14ac:dyDescent="0.3">
      <c r="A277" s="27">
        <f t="shared" ref="A277:A289" si="105">A276+1</f>
        <v>1028</v>
      </c>
      <c r="C277" s="31">
        <f t="shared" ref="C277:C289" si="106">C259</f>
        <v>2</v>
      </c>
      <c r="D277" s="32">
        <f t="shared" ca="1" si="102"/>
        <v>130.39999999999989</v>
      </c>
      <c r="E277" s="33">
        <f t="shared" ca="1" si="103"/>
        <v>3</v>
      </c>
      <c r="F277" s="33">
        <f t="shared" ca="1" si="104"/>
        <v>0</v>
      </c>
    </row>
    <row r="278" spans="1:6" x14ac:dyDescent="0.3">
      <c r="A278" s="27">
        <f t="shared" si="105"/>
        <v>1029</v>
      </c>
      <c r="C278" s="31">
        <f t="shared" si="106"/>
        <v>3</v>
      </c>
      <c r="D278" s="32">
        <f t="shared" ca="1" si="102"/>
        <v>130.39999999999989</v>
      </c>
      <c r="E278" s="33">
        <f t="shared" ca="1" si="103"/>
        <v>3</v>
      </c>
      <c r="F278" s="33">
        <f t="shared" ca="1" si="104"/>
        <v>1.45</v>
      </c>
    </row>
    <row r="279" spans="1:6" x14ac:dyDescent="0.3">
      <c r="A279" s="27">
        <f t="shared" si="105"/>
        <v>1030</v>
      </c>
      <c r="C279" s="31">
        <f t="shared" si="106"/>
        <v>4</v>
      </c>
      <c r="D279" s="32">
        <f t="shared" ca="1" si="102"/>
        <v>130.39999999999989</v>
      </c>
      <c r="E279" s="33">
        <f t="shared" ca="1" si="103"/>
        <v>6</v>
      </c>
      <c r="F279" s="33">
        <f t="shared" ca="1" si="104"/>
        <v>1.5</v>
      </c>
    </row>
    <row r="280" spans="1:6" x14ac:dyDescent="0.3">
      <c r="A280" s="27">
        <f t="shared" si="105"/>
        <v>1031</v>
      </c>
      <c r="C280" s="31">
        <f t="shared" si="106"/>
        <v>5</v>
      </c>
      <c r="D280" s="32">
        <f t="shared" ca="1" si="102"/>
        <v>130.39999999999989</v>
      </c>
      <c r="E280" s="33">
        <f t="shared" ca="1" si="103"/>
        <v>9</v>
      </c>
      <c r="F280" s="33">
        <f t="shared" ca="1" si="104"/>
        <v>1.65</v>
      </c>
    </row>
    <row r="281" spans="1:6" x14ac:dyDescent="0.3">
      <c r="A281" s="27">
        <f t="shared" si="105"/>
        <v>1032</v>
      </c>
      <c r="C281" s="31">
        <f t="shared" si="106"/>
        <v>6</v>
      </c>
      <c r="D281" s="32">
        <f t="shared" ca="1" si="102"/>
        <v>130.39999999999989</v>
      </c>
      <c r="E281" s="33">
        <f t="shared" ca="1" si="103"/>
        <v>12.80391</v>
      </c>
      <c r="F281" s="33">
        <f t="shared" ca="1" si="104"/>
        <v>2</v>
      </c>
    </row>
    <row r="282" spans="1:6" x14ac:dyDescent="0.3">
      <c r="A282" s="27">
        <f t="shared" si="105"/>
        <v>1033</v>
      </c>
      <c r="C282" s="31">
        <f t="shared" si="106"/>
        <v>7</v>
      </c>
      <c r="D282" s="32">
        <f t="shared" ca="1" si="102"/>
        <v>130.39999999999989</v>
      </c>
      <c r="E282" s="33">
        <f t="shared" ca="1" si="103"/>
        <v>14</v>
      </c>
      <c r="F282" s="33">
        <f t="shared" ca="1" si="104"/>
        <v>2.25</v>
      </c>
    </row>
    <row r="283" spans="1:6" x14ac:dyDescent="0.3">
      <c r="A283" s="27">
        <f t="shared" si="105"/>
        <v>1034</v>
      </c>
      <c r="C283" s="31">
        <f t="shared" si="106"/>
        <v>8</v>
      </c>
      <c r="D283" s="32">
        <f t="shared" ca="1" si="102"/>
        <v>130.39999999999989</v>
      </c>
      <c r="E283" s="33">
        <f t="shared" ca="1" si="103"/>
        <v>15.5</v>
      </c>
      <c r="F283" s="33">
        <f t="shared" ca="1" si="104"/>
        <v>2.69</v>
      </c>
    </row>
    <row r="284" spans="1:6" x14ac:dyDescent="0.3">
      <c r="A284" s="27">
        <f t="shared" si="105"/>
        <v>1035</v>
      </c>
      <c r="C284" s="31">
        <f t="shared" si="106"/>
        <v>9</v>
      </c>
      <c r="D284" s="32">
        <f t="shared" ca="1" si="102"/>
        <v>130.39999999999989</v>
      </c>
      <c r="E284" s="33">
        <f t="shared" ca="1" si="103"/>
        <v>16.654709999999998</v>
      </c>
      <c r="F284" s="33">
        <f t="shared" ca="1" si="104"/>
        <v>3.5</v>
      </c>
    </row>
    <row r="285" spans="1:6" x14ac:dyDescent="0.3">
      <c r="A285" s="27">
        <f t="shared" si="105"/>
        <v>1036</v>
      </c>
      <c r="C285" s="31">
        <f t="shared" si="106"/>
        <v>10</v>
      </c>
      <c r="D285" s="32">
        <f t="shared" ca="1" si="102"/>
        <v>130.39999999999989</v>
      </c>
      <c r="E285" s="33">
        <f t="shared" ca="1" si="103"/>
        <v>18.098759999999999</v>
      </c>
      <c r="F285" s="33">
        <f t="shared" ca="1" si="104"/>
        <v>5.6</v>
      </c>
    </row>
    <row r="286" spans="1:6" x14ac:dyDescent="0.3">
      <c r="A286" s="27">
        <f t="shared" si="105"/>
        <v>1037</v>
      </c>
      <c r="C286" s="31">
        <f t="shared" si="106"/>
        <v>11</v>
      </c>
      <c r="D286" s="32">
        <f t="shared" ca="1" si="102"/>
        <v>130.39999999999989</v>
      </c>
      <c r="E286" s="33">
        <f t="shared" ca="1" si="103"/>
        <v>18.399999999999999</v>
      </c>
      <c r="F286" s="33">
        <f t="shared" ca="1" si="104"/>
        <v>7.4</v>
      </c>
    </row>
    <row r="287" spans="1:6" x14ac:dyDescent="0.3">
      <c r="A287" s="27">
        <f t="shared" si="105"/>
        <v>1038</v>
      </c>
      <c r="C287" s="31">
        <f t="shared" si="106"/>
        <v>12</v>
      </c>
      <c r="D287" s="32">
        <f t="shared" ca="1" si="102"/>
        <v>130.39999999999989</v>
      </c>
      <c r="E287" s="33">
        <f t="shared" ca="1" si="103"/>
        <v>18.399999999999999</v>
      </c>
      <c r="F287" s="33">
        <f t="shared" ca="1" si="104"/>
        <v>9</v>
      </c>
    </row>
    <row r="288" spans="1:6" x14ac:dyDescent="0.3">
      <c r="A288" s="27">
        <f t="shared" si="105"/>
        <v>1039</v>
      </c>
      <c r="C288" s="31">
        <f t="shared" si="106"/>
        <v>13</v>
      </c>
      <c r="D288" s="32">
        <f t="shared" ca="1" si="102"/>
        <v>130.39999999999989</v>
      </c>
      <c r="E288" s="33">
        <f t="shared" ca="1" si="103"/>
        <v>0</v>
      </c>
      <c r="F288" s="33">
        <f t="shared" ca="1" si="104"/>
        <v>0</v>
      </c>
    </row>
    <row r="289" spans="1:6" x14ac:dyDescent="0.3">
      <c r="A289" s="27">
        <f t="shared" si="105"/>
        <v>1040</v>
      </c>
      <c r="C289" s="34">
        <f t="shared" si="106"/>
        <v>14</v>
      </c>
      <c r="D289" s="35">
        <f t="shared" ca="1" si="102"/>
        <v>130.39999999999989</v>
      </c>
      <c r="E289" s="36">
        <f t="shared" ca="1" si="103"/>
        <v>0</v>
      </c>
      <c r="F289" s="36">
        <f t="shared" ca="1" si="104"/>
        <v>0</v>
      </c>
    </row>
    <row r="291" spans="1:6" x14ac:dyDescent="0.3">
      <c r="C291" s="29" t="s">
        <v>6</v>
      </c>
      <c r="D291" s="30">
        <f t="shared" ref="D291" ca="1" si="107">INDIRECT("Frames!C"&amp;$A294)</f>
        <v>24</v>
      </c>
      <c r="F291" s="28"/>
    </row>
    <row r="293" spans="1:6" x14ac:dyDescent="0.3">
      <c r="C293" s="37" t="s">
        <v>33</v>
      </c>
      <c r="D293" s="37" t="s">
        <v>35</v>
      </c>
      <c r="E293" s="37" t="s">
        <v>32</v>
      </c>
      <c r="F293" s="37" t="s">
        <v>34</v>
      </c>
    </row>
    <row r="294" spans="1:6" x14ac:dyDescent="0.3">
      <c r="A294" s="27">
        <f t="shared" ref="A294" si="108">A276-21</f>
        <v>1006</v>
      </c>
      <c r="C294" s="31">
        <f>C276</f>
        <v>1</v>
      </c>
      <c r="D294" s="32">
        <f t="shared" ref="D294:D307" ca="1" si="109">INDIRECT("Frames!C"&amp;$A294+3)</f>
        <v>129.1999999999999</v>
      </c>
      <c r="E294" s="33">
        <f t="shared" ref="E294:E307" ca="1" si="110">INDIRECT("Frames!D"&amp;$A294+3)</f>
        <v>0</v>
      </c>
      <c r="F294" s="33">
        <f t="shared" ref="F294:F307" ca="1" si="111">INDIRECT("Frames!E"&amp;$A294+3)</f>
        <v>0</v>
      </c>
    </row>
    <row r="295" spans="1:6" x14ac:dyDescent="0.3">
      <c r="A295" s="27">
        <f t="shared" ref="A295:A307" si="112">A294+1</f>
        <v>1007</v>
      </c>
      <c r="C295" s="31">
        <f t="shared" ref="C295:C307" si="113">C277</f>
        <v>2</v>
      </c>
      <c r="D295" s="32">
        <f t="shared" ca="1" si="109"/>
        <v>129.1999999999999</v>
      </c>
      <c r="E295" s="33">
        <f t="shared" ca="1" si="110"/>
        <v>3</v>
      </c>
      <c r="F295" s="33">
        <f t="shared" ca="1" si="111"/>
        <v>0</v>
      </c>
    </row>
    <row r="296" spans="1:6" x14ac:dyDescent="0.3">
      <c r="A296" s="27">
        <f t="shared" si="112"/>
        <v>1008</v>
      </c>
      <c r="C296" s="31">
        <f t="shared" si="113"/>
        <v>3</v>
      </c>
      <c r="D296" s="32">
        <f t="shared" ca="1" si="109"/>
        <v>129.1999999999999</v>
      </c>
      <c r="E296" s="33">
        <f t="shared" ca="1" si="110"/>
        <v>3</v>
      </c>
      <c r="F296" s="33">
        <f t="shared" ca="1" si="111"/>
        <v>1.25</v>
      </c>
    </row>
    <row r="297" spans="1:6" x14ac:dyDescent="0.3">
      <c r="A297" s="27">
        <f t="shared" si="112"/>
        <v>1009</v>
      </c>
      <c r="C297" s="31">
        <f t="shared" si="113"/>
        <v>4</v>
      </c>
      <c r="D297" s="32">
        <f t="shared" ca="1" si="109"/>
        <v>129.1999999999999</v>
      </c>
      <c r="E297" s="33">
        <f t="shared" ca="1" si="110"/>
        <v>6</v>
      </c>
      <c r="F297" s="33">
        <f t="shared" ca="1" si="111"/>
        <v>1.32</v>
      </c>
    </row>
    <row r="298" spans="1:6" x14ac:dyDescent="0.3">
      <c r="A298" s="27">
        <f t="shared" si="112"/>
        <v>1010</v>
      </c>
      <c r="C298" s="31">
        <f t="shared" si="113"/>
        <v>5</v>
      </c>
      <c r="D298" s="32">
        <f t="shared" ca="1" si="109"/>
        <v>129.1999999999999</v>
      </c>
      <c r="E298" s="33">
        <f t="shared" ca="1" si="110"/>
        <v>9</v>
      </c>
      <c r="F298" s="33">
        <f t="shared" ca="1" si="111"/>
        <v>1.4</v>
      </c>
    </row>
    <row r="299" spans="1:6" x14ac:dyDescent="0.3">
      <c r="A299" s="27">
        <f t="shared" si="112"/>
        <v>1011</v>
      </c>
      <c r="C299" s="31">
        <f t="shared" si="113"/>
        <v>6</v>
      </c>
      <c r="D299" s="32">
        <f t="shared" ca="1" si="109"/>
        <v>129.1999999999999</v>
      </c>
      <c r="E299" s="33">
        <f t="shared" ca="1" si="110"/>
        <v>12</v>
      </c>
      <c r="F299" s="33">
        <f t="shared" ca="1" si="111"/>
        <v>1.64</v>
      </c>
    </row>
    <row r="300" spans="1:6" x14ac:dyDescent="0.3">
      <c r="A300" s="27">
        <f t="shared" si="112"/>
        <v>1012</v>
      </c>
      <c r="C300" s="31">
        <f t="shared" si="113"/>
        <v>7</v>
      </c>
      <c r="D300" s="32">
        <f t="shared" ca="1" si="109"/>
        <v>129.1999999999999</v>
      </c>
      <c r="E300" s="33">
        <f t="shared" ca="1" si="110"/>
        <v>14.05542</v>
      </c>
      <c r="F300" s="33">
        <f t="shared" ca="1" si="111"/>
        <v>2</v>
      </c>
    </row>
    <row r="301" spans="1:6" x14ac:dyDescent="0.3">
      <c r="A301" s="27">
        <f t="shared" si="112"/>
        <v>1013</v>
      </c>
      <c r="C301" s="31">
        <f t="shared" si="113"/>
        <v>8</v>
      </c>
      <c r="D301" s="32">
        <f t="shared" ca="1" si="109"/>
        <v>129.1999999999999</v>
      </c>
      <c r="E301" s="33">
        <f t="shared" ca="1" si="110"/>
        <v>15</v>
      </c>
      <c r="F301" s="33">
        <f t="shared" ca="1" si="111"/>
        <v>2.29</v>
      </c>
    </row>
    <row r="302" spans="1:6" x14ac:dyDescent="0.3">
      <c r="A302" s="27">
        <f t="shared" si="112"/>
        <v>1014</v>
      </c>
      <c r="C302" s="31">
        <f t="shared" si="113"/>
        <v>9</v>
      </c>
      <c r="D302" s="32">
        <f t="shared" ca="1" si="109"/>
        <v>129.1999999999999</v>
      </c>
      <c r="E302" s="33">
        <f t="shared" ca="1" si="110"/>
        <v>16</v>
      </c>
      <c r="F302" s="33">
        <f t="shared" ca="1" si="111"/>
        <v>2.65</v>
      </c>
    </row>
    <row r="303" spans="1:6" x14ac:dyDescent="0.3">
      <c r="A303" s="27">
        <f t="shared" si="112"/>
        <v>1015</v>
      </c>
      <c r="C303" s="31">
        <f t="shared" si="113"/>
        <v>10</v>
      </c>
      <c r="D303" s="32">
        <f t="shared" ca="1" si="109"/>
        <v>129.1999999999999</v>
      </c>
      <c r="E303" s="33">
        <f t="shared" ca="1" si="110"/>
        <v>16.943519999999999</v>
      </c>
      <c r="F303" s="33">
        <f t="shared" ca="1" si="111"/>
        <v>3.5</v>
      </c>
    </row>
    <row r="304" spans="1:6" x14ac:dyDescent="0.3">
      <c r="A304" s="27">
        <f t="shared" si="112"/>
        <v>1016</v>
      </c>
      <c r="C304" s="31">
        <f t="shared" si="113"/>
        <v>11</v>
      </c>
      <c r="D304" s="32">
        <f t="shared" ca="1" si="109"/>
        <v>129.1999999999999</v>
      </c>
      <c r="E304" s="33">
        <f t="shared" ca="1" si="110"/>
        <v>18.2913</v>
      </c>
      <c r="F304" s="33">
        <f t="shared" ca="1" si="111"/>
        <v>5.6</v>
      </c>
    </row>
    <row r="305" spans="1:6" x14ac:dyDescent="0.3">
      <c r="A305" s="27">
        <f t="shared" si="112"/>
        <v>1017</v>
      </c>
      <c r="C305" s="31">
        <f t="shared" si="113"/>
        <v>12</v>
      </c>
      <c r="D305" s="32">
        <f t="shared" ca="1" si="109"/>
        <v>129.1999999999999</v>
      </c>
      <c r="E305" s="33">
        <f t="shared" ca="1" si="110"/>
        <v>18.399999999999999</v>
      </c>
      <c r="F305" s="33">
        <f t="shared" ca="1" si="111"/>
        <v>7.4</v>
      </c>
    </row>
    <row r="306" spans="1:6" x14ac:dyDescent="0.3">
      <c r="A306" s="27">
        <f t="shared" si="112"/>
        <v>1018</v>
      </c>
      <c r="C306" s="31">
        <f t="shared" si="113"/>
        <v>13</v>
      </c>
      <c r="D306" s="32">
        <f t="shared" ca="1" si="109"/>
        <v>129.1999999999999</v>
      </c>
      <c r="E306" s="33">
        <f t="shared" ca="1" si="110"/>
        <v>18.399999999999999</v>
      </c>
      <c r="F306" s="33">
        <f t="shared" ca="1" si="111"/>
        <v>9</v>
      </c>
    </row>
    <row r="307" spans="1:6" x14ac:dyDescent="0.3">
      <c r="A307" s="27">
        <f t="shared" si="112"/>
        <v>1019</v>
      </c>
      <c r="C307" s="34">
        <f t="shared" si="113"/>
        <v>14</v>
      </c>
      <c r="D307" s="35">
        <f t="shared" ca="1" si="109"/>
        <v>129.1999999999999</v>
      </c>
      <c r="E307" s="36">
        <f t="shared" ca="1" si="110"/>
        <v>0</v>
      </c>
      <c r="F307" s="36">
        <f t="shared" ca="1" si="111"/>
        <v>0</v>
      </c>
    </row>
    <row r="309" spans="1:6" x14ac:dyDescent="0.3">
      <c r="C309" s="29" t="s">
        <v>6</v>
      </c>
      <c r="D309" s="30">
        <f t="shared" ref="D309" ca="1" si="114">INDIRECT("Frames!C"&amp;$A312)</f>
        <v>26</v>
      </c>
      <c r="F309" s="28"/>
    </row>
    <row r="311" spans="1:6" x14ac:dyDescent="0.3">
      <c r="C311" s="37" t="s">
        <v>33</v>
      </c>
      <c r="D311" s="37" t="s">
        <v>35</v>
      </c>
      <c r="E311" s="37" t="s">
        <v>32</v>
      </c>
      <c r="F311" s="37" t="s">
        <v>34</v>
      </c>
    </row>
    <row r="312" spans="1:6" x14ac:dyDescent="0.3">
      <c r="A312" s="27">
        <f t="shared" ref="A312" si="115">A294-21</f>
        <v>985</v>
      </c>
      <c r="C312" s="31">
        <f>C294</f>
        <v>1</v>
      </c>
      <c r="D312" s="32">
        <f t="shared" ref="D312:D325" ca="1" si="116">INDIRECT("Frames!C"&amp;$A312+3)</f>
        <v>127.99999999999991</v>
      </c>
      <c r="E312" s="33">
        <f t="shared" ref="E312:E325" ca="1" si="117">INDIRECT("Frames!D"&amp;$A312+3)</f>
        <v>0</v>
      </c>
      <c r="F312" s="33">
        <f t="shared" ref="F312:F325" ca="1" si="118">INDIRECT("Frames!E"&amp;$A312+3)</f>
        <v>0</v>
      </c>
    </row>
    <row r="313" spans="1:6" x14ac:dyDescent="0.3">
      <c r="A313" s="27">
        <f t="shared" ref="A313:A325" si="119">A312+1</f>
        <v>986</v>
      </c>
      <c r="C313" s="31">
        <f t="shared" ref="C313:C325" si="120">C295</f>
        <v>2</v>
      </c>
      <c r="D313" s="32">
        <f t="shared" ca="1" si="116"/>
        <v>127.99999999999991</v>
      </c>
      <c r="E313" s="33">
        <f t="shared" ca="1" si="117"/>
        <v>3</v>
      </c>
      <c r="F313" s="33">
        <f t="shared" ca="1" si="118"/>
        <v>0</v>
      </c>
    </row>
    <row r="314" spans="1:6" x14ac:dyDescent="0.3">
      <c r="A314" s="27">
        <f t="shared" si="119"/>
        <v>987</v>
      </c>
      <c r="C314" s="31">
        <f t="shared" si="120"/>
        <v>3</v>
      </c>
      <c r="D314" s="32">
        <f t="shared" ca="1" si="116"/>
        <v>127.99999999999991</v>
      </c>
      <c r="E314" s="33">
        <f t="shared" ca="1" si="117"/>
        <v>3</v>
      </c>
      <c r="F314" s="33">
        <f t="shared" ca="1" si="118"/>
        <v>1.05</v>
      </c>
    </row>
    <row r="315" spans="1:6" x14ac:dyDescent="0.3">
      <c r="A315" s="27">
        <f t="shared" si="119"/>
        <v>988</v>
      </c>
      <c r="C315" s="31">
        <f t="shared" si="120"/>
        <v>4</v>
      </c>
      <c r="D315" s="32">
        <f t="shared" ca="1" si="116"/>
        <v>127.99999999999991</v>
      </c>
      <c r="E315" s="33">
        <f t="shared" ca="1" si="117"/>
        <v>6</v>
      </c>
      <c r="F315" s="33">
        <f t="shared" ca="1" si="118"/>
        <v>1.1000000000000001</v>
      </c>
    </row>
    <row r="316" spans="1:6" x14ac:dyDescent="0.3">
      <c r="A316" s="27">
        <f t="shared" si="119"/>
        <v>989</v>
      </c>
      <c r="C316" s="31">
        <f t="shared" si="120"/>
        <v>5</v>
      </c>
      <c r="D316" s="32">
        <f t="shared" ca="1" si="116"/>
        <v>127.99999999999991</v>
      </c>
      <c r="E316" s="33">
        <f t="shared" ca="1" si="117"/>
        <v>9</v>
      </c>
      <c r="F316" s="33">
        <f t="shared" ca="1" si="118"/>
        <v>1.2</v>
      </c>
    </row>
    <row r="317" spans="1:6" x14ac:dyDescent="0.3">
      <c r="A317" s="27">
        <f t="shared" si="119"/>
        <v>990</v>
      </c>
      <c r="C317" s="31">
        <f t="shared" si="120"/>
        <v>6</v>
      </c>
      <c r="D317" s="32">
        <f t="shared" ca="1" si="116"/>
        <v>127.99999999999991</v>
      </c>
      <c r="E317" s="33">
        <f t="shared" ca="1" si="117"/>
        <v>12</v>
      </c>
      <c r="F317" s="33">
        <f t="shared" ca="1" si="118"/>
        <v>1.44</v>
      </c>
    </row>
    <row r="318" spans="1:6" x14ac:dyDescent="0.3">
      <c r="A318" s="27">
        <f t="shared" si="119"/>
        <v>991</v>
      </c>
      <c r="C318" s="31">
        <f t="shared" si="120"/>
        <v>7</v>
      </c>
      <c r="D318" s="32">
        <f t="shared" ca="1" si="116"/>
        <v>127.99999999999991</v>
      </c>
      <c r="E318" s="33">
        <f t="shared" ca="1" si="117"/>
        <v>14</v>
      </c>
      <c r="F318" s="33">
        <f t="shared" ca="1" si="118"/>
        <v>1.76</v>
      </c>
    </row>
    <row r="319" spans="1:6" x14ac:dyDescent="0.3">
      <c r="A319" s="27">
        <f t="shared" si="119"/>
        <v>992</v>
      </c>
      <c r="C319" s="31">
        <f t="shared" si="120"/>
        <v>8</v>
      </c>
      <c r="D319" s="32">
        <f t="shared" ca="1" si="116"/>
        <v>127.99999999999991</v>
      </c>
      <c r="E319" s="33">
        <f t="shared" ca="1" si="117"/>
        <v>15.01812</v>
      </c>
      <c r="F319" s="33">
        <f t="shared" ca="1" si="118"/>
        <v>2</v>
      </c>
    </row>
    <row r="320" spans="1:6" x14ac:dyDescent="0.3">
      <c r="A320" s="27">
        <f t="shared" si="119"/>
        <v>993</v>
      </c>
      <c r="C320" s="31">
        <f t="shared" si="120"/>
        <v>9</v>
      </c>
      <c r="D320" s="32">
        <f t="shared" ca="1" si="116"/>
        <v>127.99999999999991</v>
      </c>
      <c r="E320" s="33">
        <f t="shared" ca="1" si="117"/>
        <v>16</v>
      </c>
      <c r="F320" s="33">
        <f t="shared" ca="1" si="118"/>
        <v>2.4</v>
      </c>
    </row>
    <row r="321" spans="1:6" x14ac:dyDescent="0.3">
      <c r="A321" s="27">
        <f t="shared" si="119"/>
        <v>994</v>
      </c>
      <c r="C321" s="31">
        <f t="shared" si="120"/>
        <v>10</v>
      </c>
      <c r="D321" s="32">
        <f t="shared" ca="1" si="116"/>
        <v>127.99999999999991</v>
      </c>
      <c r="E321" s="33">
        <f t="shared" ca="1" si="117"/>
        <v>17.232329999999997</v>
      </c>
      <c r="F321" s="33">
        <f t="shared" ca="1" si="118"/>
        <v>3.5</v>
      </c>
    </row>
    <row r="322" spans="1:6" x14ac:dyDescent="0.3">
      <c r="A322" s="27">
        <f t="shared" si="119"/>
        <v>995</v>
      </c>
      <c r="C322" s="31">
        <f t="shared" si="120"/>
        <v>11</v>
      </c>
      <c r="D322" s="32">
        <f t="shared" ca="1" si="116"/>
        <v>127.99999999999991</v>
      </c>
      <c r="E322" s="33">
        <f t="shared" ca="1" si="117"/>
        <v>18.38757</v>
      </c>
      <c r="F322" s="33">
        <f t="shared" ca="1" si="118"/>
        <v>5.6</v>
      </c>
    </row>
    <row r="323" spans="1:6" x14ac:dyDescent="0.3">
      <c r="A323" s="27">
        <f t="shared" si="119"/>
        <v>996</v>
      </c>
      <c r="C323" s="31">
        <f t="shared" si="120"/>
        <v>12</v>
      </c>
      <c r="D323" s="32">
        <f t="shared" ca="1" si="116"/>
        <v>127.99999999999991</v>
      </c>
      <c r="E323" s="33">
        <f t="shared" ca="1" si="117"/>
        <v>18.399999999999999</v>
      </c>
      <c r="F323" s="33">
        <f t="shared" ca="1" si="118"/>
        <v>7.4</v>
      </c>
    </row>
    <row r="324" spans="1:6" x14ac:dyDescent="0.3">
      <c r="A324" s="27">
        <f t="shared" si="119"/>
        <v>997</v>
      </c>
      <c r="C324" s="31">
        <f t="shared" si="120"/>
        <v>13</v>
      </c>
      <c r="D324" s="32">
        <f t="shared" ca="1" si="116"/>
        <v>127.99999999999991</v>
      </c>
      <c r="E324" s="33">
        <f t="shared" ca="1" si="117"/>
        <v>18.399999999999999</v>
      </c>
      <c r="F324" s="33">
        <f t="shared" ca="1" si="118"/>
        <v>9</v>
      </c>
    </row>
    <row r="325" spans="1:6" x14ac:dyDescent="0.3">
      <c r="A325" s="27">
        <f t="shared" si="119"/>
        <v>998</v>
      </c>
      <c r="C325" s="34">
        <f t="shared" si="120"/>
        <v>14</v>
      </c>
      <c r="D325" s="35">
        <f t="shared" ca="1" si="116"/>
        <v>127.99999999999991</v>
      </c>
      <c r="E325" s="36">
        <f t="shared" ca="1" si="117"/>
        <v>0</v>
      </c>
      <c r="F325" s="36">
        <f t="shared" ca="1" si="118"/>
        <v>0</v>
      </c>
    </row>
    <row r="327" spans="1:6" x14ac:dyDescent="0.3">
      <c r="C327" s="29" t="s">
        <v>6</v>
      </c>
      <c r="D327" s="30">
        <f t="shared" ref="D327" ca="1" si="121">INDIRECT("Frames!C"&amp;$A330)</f>
        <v>28</v>
      </c>
      <c r="F327" s="28"/>
    </row>
    <row r="329" spans="1:6" x14ac:dyDescent="0.3">
      <c r="C329" s="37" t="s">
        <v>33</v>
      </c>
      <c r="D329" s="37" t="s">
        <v>35</v>
      </c>
      <c r="E329" s="37" t="s">
        <v>32</v>
      </c>
      <c r="F329" s="37" t="s">
        <v>34</v>
      </c>
    </row>
    <row r="330" spans="1:6" x14ac:dyDescent="0.3">
      <c r="A330" s="27">
        <f t="shared" ref="A330" si="122">A312-21</f>
        <v>964</v>
      </c>
      <c r="C330" s="31">
        <f>C312</f>
        <v>1</v>
      </c>
      <c r="D330" s="32">
        <f t="shared" ref="D330:D343" ca="1" si="123">INDIRECT("Frames!C"&amp;$A330+3)</f>
        <v>126.79999999999993</v>
      </c>
      <c r="E330" s="33">
        <f t="shared" ref="E330:E343" ca="1" si="124">INDIRECT("Frames!D"&amp;$A330+3)</f>
        <v>0</v>
      </c>
      <c r="F330" s="33">
        <f t="shared" ref="F330:F343" ca="1" si="125">INDIRECT("Frames!E"&amp;$A330+3)</f>
        <v>0</v>
      </c>
    </row>
    <row r="331" spans="1:6" x14ac:dyDescent="0.3">
      <c r="A331" s="27">
        <f t="shared" ref="A331:A343" si="126">A330+1</f>
        <v>965</v>
      </c>
      <c r="C331" s="31">
        <f t="shared" ref="C331:C343" si="127">C313</f>
        <v>2</v>
      </c>
      <c r="D331" s="32">
        <f t="shared" ca="1" si="123"/>
        <v>126.79999999999993</v>
      </c>
      <c r="E331" s="33">
        <f t="shared" ca="1" si="124"/>
        <v>3</v>
      </c>
      <c r="F331" s="33">
        <f t="shared" ca="1" si="125"/>
        <v>0</v>
      </c>
    </row>
    <row r="332" spans="1:6" x14ac:dyDescent="0.3">
      <c r="A332" s="27">
        <f t="shared" si="126"/>
        <v>966</v>
      </c>
      <c r="C332" s="31">
        <f t="shared" si="127"/>
        <v>3</v>
      </c>
      <c r="D332" s="32">
        <f t="shared" ca="1" si="123"/>
        <v>126.79999999999993</v>
      </c>
      <c r="E332" s="33">
        <f t="shared" ca="1" si="124"/>
        <v>3</v>
      </c>
      <c r="F332" s="33">
        <f t="shared" ca="1" si="125"/>
        <v>0.84</v>
      </c>
    </row>
    <row r="333" spans="1:6" x14ac:dyDescent="0.3">
      <c r="A333" s="27">
        <f t="shared" si="126"/>
        <v>967</v>
      </c>
      <c r="C333" s="31">
        <f t="shared" si="127"/>
        <v>4</v>
      </c>
      <c r="D333" s="32">
        <f t="shared" ca="1" si="123"/>
        <v>126.79999999999993</v>
      </c>
      <c r="E333" s="33">
        <f t="shared" ca="1" si="124"/>
        <v>6</v>
      </c>
      <c r="F333" s="33">
        <f t="shared" ca="1" si="125"/>
        <v>0.88</v>
      </c>
    </row>
    <row r="334" spans="1:6" x14ac:dyDescent="0.3">
      <c r="A334" s="27">
        <f t="shared" si="126"/>
        <v>968</v>
      </c>
      <c r="C334" s="31">
        <f t="shared" si="127"/>
        <v>5</v>
      </c>
      <c r="D334" s="32">
        <f t="shared" ca="1" si="123"/>
        <v>126.79999999999993</v>
      </c>
      <c r="E334" s="33">
        <f t="shared" ca="1" si="124"/>
        <v>9.0493799999999993</v>
      </c>
      <c r="F334" s="33">
        <f t="shared" ca="1" si="125"/>
        <v>1</v>
      </c>
    </row>
    <row r="335" spans="1:6" x14ac:dyDescent="0.3">
      <c r="A335" s="27">
        <f t="shared" si="126"/>
        <v>969</v>
      </c>
      <c r="C335" s="31">
        <f t="shared" si="127"/>
        <v>6</v>
      </c>
      <c r="D335" s="32">
        <f t="shared" ca="1" si="123"/>
        <v>126.79999999999993</v>
      </c>
      <c r="E335" s="33">
        <f t="shared" ca="1" si="124"/>
        <v>12</v>
      </c>
      <c r="F335" s="33">
        <f t="shared" ca="1" si="125"/>
        <v>1.2</v>
      </c>
    </row>
    <row r="336" spans="1:6" x14ac:dyDescent="0.3">
      <c r="A336" s="27">
        <f t="shared" si="126"/>
        <v>970</v>
      </c>
      <c r="C336" s="31">
        <f t="shared" si="127"/>
        <v>7</v>
      </c>
      <c r="D336" s="32">
        <f t="shared" ca="1" si="123"/>
        <v>126.79999999999993</v>
      </c>
      <c r="E336" s="33">
        <f t="shared" ca="1" si="124"/>
        <v>14</v>
      </c>
      <c r="F336" s="33">
        <f t="shared" ca="1" si="125"/>
        <v>1.52</v>
      </c>
    </row>
    <row r="337" spans="1:6" x14ac:dyDescent="0.3">
      <c r="A337" s="27">
        <f t="shared" si="126"/>
        <v>971</v>
      </c>
      <c r="C337" s="31">
        <f t="shared" si="127"/>
        <v>8</v>
      </c>
      <c r="D337" s="32">
        <f t="shared" ca="1" si="123"/>
        <v>126.79999999999993</v>
      </c>
      <c r="E337" s="33">
        <f t="shared" ca="1" si="124"/>
        <v>15.788279999999999</v>
      </c>
      <c r="F337" s="33">
        <f t="shared" ca="1" si="125"/>
        <v>2</v>
      </c>
    </row>
    <row r="338" spans="1:6" x14ac:dyDescent="0.3">
      <c r="A338" s="27">
        <f t="shared" si="126"/>
        <v>972</v>
      </c>
      <c r="C338" s="31">
        <f t="shared" si="127"/>
        <v>9</v>
      </c>
      <c r="D338" s="32">
        <f t="shared" ca="1" si="123"/>
        <v>126.79999999999993</v>
      </c>
      <c r="E338" s="33">
        <f t="shared" ca="1" si="124"/>
        <v>16.5</v>
      </c>
      <c r="F338" s="33">
        <f t="shared" ca="1" si="125"/>
        <v>2.5</v>
      </c>
    </row>
    <row r="339" spans="1:6" x14ac:dyDescent="0.3">
      <c r="A339" s="27">
        <f t="shared" si="126"/>
        <v>973</v>
      </c>
      <c r="C339" s="31">
        <f t="shared" si="127"/>
        <v>10</v>
      </c>
      <c r="D339" s="32">
        <f t="shared" ca="1" si="123"/>
        <v>126.79999999999993</v>
      </c>
      <c r="E339" s="33">
        <f t="shared" ca="1" si="124"/>
        <v>17.424869999999999</v>
      </c>
      <c r="F339" s="33">
        <f t="shared" ca="1" si="125"/>
        <v>3.5</v>
      </c>
    </row>
    <row r="340" spans="1:6" x14ac:dyDescent="0.3">
      <c r="A340" s="27">
        <f t="shared" si="126"/>
        <v>974</v>
      </c>
      <c r="C340" s="31">
        <f t="shared" si="127"/>
        <v>11</v>
      </c>
      <c r="D340" s="32">
        <f t="shared" ca="1" si="123"/>
        <v>126.79999999999993</v>
      </c>
      <c r="E340" s="33">
        <f t="shared" ca="1" si="124"/>
        <v>18.399999999999999</v>
      </c>
      <c r="F340" s="33">
        <f t="shared" ca="1" si="125"/>
        <v>5.6</v>
      </c>
    </row>
    <row r="341" spans="1:6" x14ac:dyDescent="0.3">
      <c r="A341" s="27">
        <f t="shared" si="126"/>
        <v>975</v>
      </c>
      <c r="C341" s="31">
        <f t="shared" si="127"/>
        <v>12</v>
      </c>
      <c r="D341" s="32">
        <f t="shared" ca="1" si="123"/>
        <v>126.79999999999993</v>
      </c>
      <c r="E341" s="33">
        <f t="shared" ca="1" si="124"/>
        <v>18.399999999999999</v>
      </c>
      <c r="F341" s="33">
        <f t="shared" ca="1" si="125"/>
        <v>7.4</v>
      </c>
    </row>
    <row r="342" spans="1:6" x14ac:dyDescent="0.3">
      <c r="A342" s="27">
        <f t="shared" si="126"/>
        <v>976</v>
      </c>
      <c r="C342" s="31">
        <f t="shared" si="127"/>
        <v>13</v>
      </c>
      <c r="D342" s="32">
        <f t="shared" ca="1" si="123"/>
        <v>126.79999999999993</v>
      </c>
      <c r="E342" s="33">
        <f t="shared" ca="1" si="124"/>
        <v>18.399999999999999</v>
      </c>
      <c r="F342" s="33">
        <f t="shared" ca="1" si="125"/>
        <v>9</v>
      </c>
    </row>
    <row r="343" spans="1:6" x14ac:dyDescent="0.3">
      <c r="A343" s="27">
        <f t="shared" si="126"/>
        <v>977</v>
      </c>
      <c r="C343" s="34">
        <f t="shared" si="127"/>
        <v>14</v>
      </c>
      <c r="D343" s="35">
        <f t="shared" ca="1" si="123"/>
        <v>126.79999999999993</v>
      </c>
      <c r="E343" s="36">
        <f t="shared" ca="1" si="124"/>
        <v>0</v>
      </c>
      <c r="F343" s="36">
        <f t="shared" ca="1" si="125"/>
        <v>0</v>
      </c>
    </row>
    <row r="345" spans="1:6" x14ac:dyDescent="0.3">
      <c r="C345" s="29" t="s">
        <v>6</v>
      </c>
      <c r="D345" s="30">
        <f t="shared" ref="D345" ca="1" si="128">INDIRECT("Frames!C"&amp;$A348)</f>
        <v>30</v>
      </c>
      <c r="F345" s="28"/>
    </row>
    <row r="347" spans="1:6" x14ac:dyDescent="0.3">
      <c r="C347" s="37" t="s">
        <v>33</v>
      </c>
      <c r="D347" s="37" t="s">
        <v>35</v>
      </c>
      <c r="E347" s="37" t="s">
        <v>32</v>
      </c>
      <c r="F347" s="37" t="s">
        <v>34</v>
      </c>
    </row>
    <row r="348" spans="1:6" x14ac:dyDescent="0.3">
      <c r="A348" s="27">
        <f t="shared" ref="A348" si="129">A330-21</f>
        <v>943</v>
      </c>
      <c r="C348" s="31">
        <f>C330</f>
        <v>1</v>
      </c>
      <c r="D348" s="32">
        <f t="shared" ref="D348:D361" ca="1" si="130">INDIRECT("Frames!C"&amp;$A348+3)</f>
        <v>125.59999999999994</v>
      </c>
      <c r="E348" s="33">
        <f t="shared" ref="E348:E361" ca="1" si="131">INDIRECT("Frames!D"&amp;$A348+3)</f>
        <v>0</v>
      </c>
      <c r="F348" s="33">
        <f t="shared" ref="F348:F361" ca="1" si="132">INDIRECT("Frames!E"&amp;$A348+3)</f>
        <v>0</v>
      </c>
    </row>
    <row r="349" spans="1:6" x14ac:dyDescent="0.3">
      <c r="A349" s="27">
        <f t="shared" ref="A349:A361" si="133">A348+1</f>
        <v>944</v>
      </c>
      <c r="C349" s="31">
        <f t="shared" ref="C349:C361" si="134">C331</f>
        <v>2</v>
      </c>
      <c r="D349" s="32">
        <f t="shared" ca="1" si="130"/>
        <v>125.59999999999994</v>
      </c>
      <c r="E349" s="33">
        <f t="shared" ca="1" si="131"/>
        <v>3</v>
      </c>
      <c r="F349" s="33">
        <f t="shared" ca="1" si="132"/>
        <v>0</v>
      </c>
    </row>
    <row r="350" spans="1:6" x14ac:dyDescent="0.3">
      <c r="A350" s="27">
        <f t="shared" si="133"/>
        <v>945</v>
      </c>
      <c r="C350" s="31">
        <f t="shared" si="134"/>
        <v>3</v>
      </c>
      <c r="D350" s="32">
        <f t="shared" ca="1" si="130"/>
        <v>125.59999999999994</v>
      </c>
      <c r="E350" s="33">
        <f t="shared" ca="1" si="131"/>
        <v>3</v>
      </c>
      <c r="F350" s="33">
        <f t="shared" ca="1" si="132"/>
        <v>0.6</v>
      </c>
    </row>
    <row r="351" spans="1:6" x14ac:dyDescent="0.3">
      <c r="A351" s="27">
        <f t="shared" si="133"/>
        <v>946</v>
      </c>
      <c r="C351" s="31">
        <f t="shared" si="134"/>
        <v>4</v>
      </c>
      <c r="D351" s="32">
        <f t="shared" ca="1" si="130"/>
        <v>125.59999999999994</v>
      </c>
      <c r="E351" s="33">
        <f t="shared" ca="1" si="131"/>
        <v>6</v>
      </c>
      <c r="F351" s="33">
        <f t="shared" ca="1" si="132"/>
        <v>0.64</v>
      </c>
    </row>
    <row r="352" spans="1:6" x14ac:dyDescent="0.3">
      <c r="A352" s="27">
        <f t="shared" si="133"/>
        <v>947</v>
      </c>
      <c r="C352" s="31">
        <f t="shared" si="134"/>
        <v>5</v>
      </c>
      <c r="D352" s="32">
        <f t="shared" ca="1" si="130"/>
        <v>125.59999999999994</v>
      </c>
      <c r="E352" s="33">
        <f t="shared" ca="1" si="131"/>
        <v>9</v>
      </c>
      <c r="F352" s="33">
        <f t="shared" ca="1" si="132"/>
        <v>0.76</v>
      </c>
    </row>
    <row r="353" spans="1:6" x14ac:dyDescent="0.3">
      <c r="A353" s="27">
        <f t="shared" si="133"/>
        <v>948</v>
      </c>
      <c r="C353" s="31">
        <f t="shared" si="134"/>
        <v>6</v>
      </c>
      <c r="D353" s="32">
        <f t="shared" ca="1" si="130"/>
        <v>125.59999999999994</v>
      </c>
      <c r="E353" s="33">
        <f t="shared" ca="1" si="131"/>
        <v>11.5524</v>
      </c>
      <c r="F353" s="33">
        <f t="shared" ca="1" si="132"/>
        <v>1</v>
      </c>
    </row>
    <row r="354" spans="1:6" x14ac:dyDescent="0.3">
      <c r="A354" s="27">
        <f t="shared" si="133"/>
        <v>949</v>
      </c>
      <c r="C354" s="31">
        <f t="shared" si="134"/>
        <v>7</v>
      </c>
      <c r="D354" s="32">
        <f t="shared" ca="1" si="130"/>
        <v>125.59999999999994</v>
      </c>
      <c r="E354" s="33">
        <f t="shared" ca="1" si="131"/>
        <v>14</v>
      </c>
      <c r="F354" s="33">
        <f t="shared" ca="1" si="132"/>
        <v>1.28</v>
      </c>
    </row>
    <row r="355" spans="1:6" x14ac:dyDescent="0.3">
      <c r="A355" s="27">
        <f t="shared" si="133"/>
        <v>950</v>
      </c>
      <c r="C355" s="31">
        <f t="shared" si="134"/>
        <v>8</v>
      </c>
      <c r="D355" s="32">
        <f t="shared" ca="1" si="130"/>
        <v>125.59999999999994</v>
      </c>
      <c r="E355" s="33">
        <f t="shared" ca="1" si="131"/>
        <v>15</v>
      </c>
      <c r="F355" s="33">
        <f t="shared" ca="1" si="132"/>
        <v>1.52</v>
      </c>
    </row>
    <row r="356" spans="1:6" x14ac:dyDescent="0.3">
      <c r="A356" s="27">
        <f t="shared" si="133"/>
        <v>951</v>
      </c>
      <c r="C356" s="31">
        <f t="shared" si="134"/>
        <v>9</v>
      </c>
      <c r="D356" s="32">
        <f t="shared" ca="1" si="130"/>
        <v>125.59999999999994</v>
      </c>
      <c r="E356" s="33">
        <f t="shared" ca="1" si="131"/>
        <v>16.269629999999999</v>
      </c>
      <c r="F356" s="33">
        <f t="shared" ca="1" si="132"/>
        <v>2</v>
      </c>
    </row>
    <row r="357" spans="1:6" x14ac:dyDescent="0.3">
      <c r="A357" s="27">
        <f t="shared" si="133"/>
        <v>952</v>
      </c>
      <c r="C357" s="31">
        <f t="shared" si="134"/>
        <v>10</v>
      </c>
      <c r="D357" s="32">
        <f t="shared" ca="1" si="130"/>
        <v>125.59999999999994</v>
      </c>
      <c r="E357" s="33">
        <f t="shared" ca="1" si="131"/>
        <v>17.675172</v>
      </c>
      <c r="F357" s="33">
        <f t="shared" ca="1" si="132"/>
        <v>3.5</v>
      </c>
    </row>
    <row r="358" spans="1:6" x14ac:dyDescent="0.3">
      <c r="A358" s="27">
        <f t="shared" si="133"/>
        <v>953</v>
      </c>
      <c r="C358" s="31">
        <f t="shared" si="134"/>
        <v>11</v>
      </c>
      <c r="D358" s="32">
        <f t="shared" ca="1" si="130"/>
        <v>125.59999999999994</v>
      </c>
      <c r="E358" s="33">
        <f t="shared" ca="1" si="131"/>
        <v>18.399999999999999</v>
      </c>
      <c r="F358" s="33">
        <f t="shared" ca="1" si="132"/>
        <v>5.6</v>
      </c>
    </row>
    <row r="359" spans="1:6" x14ac:dyDescent="0.3">
      <c r="A359" s="27">
        <f t="shared" si="133"/>
        <v>954</v>
      </c>
      <c r="C359" s="31">
        <f t="shared" si="134"/>
        <v>12</v>
      </c>
      <c r="D359" s="32">
        <f t="shared" ca="1" si="130"/>
        <v>125.59999999999994</v>
      </c>
      <c r="E359" s="33">
        <f t="shared" ca="1" si="131"/>
        <v>18.399999999999999</v>
      </c>
      <c r="F359" s="33">
        <f t="shared" ca="1" si="132"/>
        <v>7.4</v>
      </c>
    </row>
    <row r="360" spans="1:6" x14ac:dyDescent="0.3">
      <c r="A360" s="27">
        <f t="shared" si="133"/>
        <v>955</v>
      </c>
      <c r="C360" s="31">
        <f t="shared" si="134"/>
        <v>13</v>
      </c>
      <c r="D360" s="32">
        <f t="shared" ca="1" si="130"/>
        <v>125.59999999999994</v>
      </c>
      <c r="E360" s="33">
        <f t="shared" ca="1" si="131"/>
        <v>18.399999999999999</v>
      </c>
      <c r="F360" s="33">
        <f t="shared" ca="1" si="132"/>
        <v>9</v>
      </c>
    </row>
    <row r="361" spans="1:6" x14ac:dyDescent="0.3">
      <c r="A361" s="27">
        <f t="shared" si="133"/>
        <v>956</v>
      </c>
      <c r="C361" s="34">
        <f t="shared" si="134"/>
        <v>14</v>
      </c>
      <c r="D361" s="35">
        <f t="shared" ca="1" si="130"/>
        <v>125.59999999999994</v>
      </c>
      <c r="E361" s="36">
        <f t="shared" ca="1" si="131"/>
        <v>0</v>
      </c>
      <c r="F361" s="36">
        <f t="shared" ca="1" si="132"/>
        <v>0</v>
      </c>
    </row>
    <row r="363" spans="1:6" x14ac:dyDescent="0.3">
      <c r="C363" s="29" t="s">
        <v>6</v>
      </c>
      <c r="D363" s="30">
        <f t="shared" ref="D363" ca="1" si="135">INDIRECT("Frames!C"&amp;$A366)</f>
        <v>32</v>
      </c>
      <c r="F363" s="28"/>
    </row>
    <row r="365" spans="1:6" x14ac:dyDescent="0.3">
      <c r="C365" s="37" t="s">
        <v>33</v>
      </c>
      <c r="D365" s="37" t="s">
        <v>35</v>
      </c>
      <c r="E365" s="37" t="s">
        <v>32</v>
      </c>
      <c r="F365" s="37" t="s">
        <v>34</v>
      </c>
    </row>
    <row r="366" spans="1:6" x14ac:dyDescent="0.3">
      <c r="A366" s="27">
        <f t="shared" ref="A366" si="136">A348-21</f>
        <v>922</v>
      </c>
      <c r="C366" s="31">
        <f>C348</f>
        <v>1</v>
      </c>
      <c r="D366" s="32">
        <f t="shared" ref="D366:D379" ca="1" si="137">INDIRECT("Frames!C"&amp;$A366+3)</f>
        <v>124.39999999999995</v>
      </c>
      <c r="E366" s="33">
        <f t="shared" ref="E366:E379" ca="1" si="138">INDIRECT("Frames!D"&amp;$A366+3)</f>
        <v>0</v>
      </c>
      <c r="F366" s="33">
        <f t="shared" ref="F366:F379" ca="1" si="139">INDIRECT("Frames!E"&amp;$A366+3)</f>
        <v>0</v>
      </c>
    </row>
    <row r="367" spans="1:6" x14ac:dyDescent="0.3">
      <c r="A367" s="27">
        <f t="shared" ref="A367:A379" si="140">A366+1</f>
        <v>923</v>
      </c>
      <c r="C367" s="31">
        <f t="shared" ref="C367:C379" si="141">C349</f>
        <v>2</v>
      </c>
      <c r="D367" s="32">
        <f t="shared" ca="1" si="137"/>
        <v>124.39999999999995</v>
      </c>
      <c r="E367" s="33">
        <f t="shared" ca="1" si="138"/>
        <v>3</v>
      </c>
      <c r="F367" s="33">
        <f t="shared" ca="1" si="139"/>
        <v>0</v>
      </c>
    </row>
    <row r="368" spans="1:6" x14ac:dyDescent="0.3">
      <c r="A368" s="27">
        <f t="shared" si="140"/>
        <v>924</v>
      </c>
      <c r="C368" s="31">
        <f t="shared" si="141"/>
        <v>3</v>
      </c>
      <c r="D368" s="32">
        <f t="shared" ca="1" si="137"/>
        <v>124.39999999999995</v>
      </c>
      <c r="E368" s="33">
        <f t="shared" ca="1" si="138"/>
        <v>3</v>
      </c>
      <c r="F368" s="33">
        <f t="shared" ca="1" si="139"/>
        <v>0.44</v>
      </c>
    </row>
    <row r="369" spans="1:6" x14ac:dyDescent="0.3">
      <c r="A369" s="27">
        <f t="shared" si="140"/>
        <v>925</v>
      </c>
      <c r="C369" s="31">
        <f t="shared" si="141"/>
        <v>4</v>
      </c>
      <c r="D369" s="32">
        <f t="shared" ca="1" si="137"/>
        <v>124.39999999999995</v>
      </c>
      <c r="E369" s="33">
        <f t="shared" ca="1" si="138"/>
        <v>6</v>
      </c>
      <c r="F369" s="33">
        <f t="shared" ca="1" si="139"/>
        <v>0.48</v>
      </c>
    </row>
    <row r="370" spans="1:6" x14ac:dyDescent="0.3">
      <c r="A370" s="27">
        <f t="shared" si="140"/>
        <v>926</v>
      </c>
      <c r="C370" s="31">
        <f t="shared" si="141"/>
        <v>5</v>
      </c>
      <c r="D370" s="32">
        <f t="shared" ca="1" si="137"/>
        <v>124.39999999999995</v>
      </c>
      <c r="E370" s="33">
        <f t="shared" ca="1" si="138"/>
        <v>9</v>
      </c>
      <c r="F370" s="33">
        <f t="shared" ca="1" si="139"/>
        <v>0.64</v>
      </c>
    </row>
    <row r="371" spans="1:6" x14ac:dyDescent="0.3">
      <c r="A371" s="27">
        <f t="shared" si="140"/>
        <v>927</v>
      </c>
      <c r="C371" s="31">
        <f t="shared" si="141"/>
        <v>6</v>
      </c>
      <c r="D371" s="32">
        <f t="shared" ca="1" si="137"/>
        <v>124.39999999999995</v>
      </c>
      <c r="E371" s="33">
        <f t="shared" ca="1" si="138"/>
        <v>12</v>
      </c>
      <c r="F371" s="33">
        <f t="shared" ca="1" si="139"/>
        <v>0.8</v>
      </c>
    </row>
    <row r="372" spans="1:6" x14ac:dyDescent="0.3">
      <c r="A372" s="27">
        <f t="shared" si="140"/>
        <v>928</v>
      </c>
      <c r="C372" s="31">
        <f t="shared" si="141"/>
        <v>7</v>
      </c>
      <c r="D372" s="32">
        <f t="shared" ca="1" si="137"/>
        <v>124.39999999999995</v>
      </c>
      <c r="E372" s="33">
        <f t="shared" ca="1" si="138"/>
        <v>13.477799999999998</v>
      </c>
      <c r="F372" s="33">
        <f t="shared" ca="1" si="139"/>
        <v>1</v>
      </c>
    </row>
    <row r="373" spans="1:6" x14ac:dyDescent="0.3">
      <c r="A373" s="27">
        <f t="shared" si="140"/>
        <v>929</v>
      </c>
      <c r="C373" s="31">
        <f t="shared" si="141"/>
        <v>8</v>
      </c>
      <c r="D373" s="32">
        <f t="shared" ca="1" si="137"/>
        <v>124.39999999999995</v>
      </c>
      <c r="E373" s="33">
        <f t="shared" ca="1" si="138"/>
        <v>14.5</v>
      </c>
      <c r="F373" s="33">
        <f t="shared" ca="1" si="139"/>
        <v>1.1200000000000001</v>
      </c>
    </row>
    <row r="374" spans="1:6" x14ac:dyDescent="0.3">
      <c r="A374" s="27">
        <f t="shared" si="140"/>
        <v>930</v>
      </c>
      <c r="C374" s="31">
        <f t="shared" si="141"/>
        <v>9</v>
      </c>
      <c r="D374" s="32">
        <f t="shared" ca="1" si="137"/>
        <v>124.39999999999995</v>
      </c>
      <c r="E374" s="33">
        <f t="shared" ca="1" si="138"/>
        <v>15.5</v>
      </c>
      <c r="F374" s="33">
        <f t="shared" ca="1" si="139"/>
        <v>1.37</v>
      </c>
    </row>
    <row r="375" spans="1:6" x14ac:dyDescent="0.3">
      <c r="A375" s="27">
        <f t="shared" si="140"/>
        <v>931</v>
      </c>
      <c r="C375" s="31">
        <f t="shared" si="141"/>
        <v>10</v>
      </c>
      <c r="D375" s="32">
        <f t="shared" ca="1" si="137"/>
        <v>124.39999999999995</v>
      </c>
      <c r="E375" s="33">
        <f t="shared" ca="1" si="138"/>
        <v>16.654709999999998</v>
      </c>
      <c r="F375" s="33">
        <f t="shared" ca="1" si="139"/>
        <v>2</v>
      </c>
    </row>
    <row r="376" spans="1:6" x14ac:dyDescent="0.3">
      <c r="A376" s="27">
        <f t="shared" si="140"/>
        <v>932</v>
      </c>
      <c r="C376" s="31">
        <f t="shared" si="141"/>
        <v>11</v>
      </c>
      <c r="D376" s="32">
        <f t="shared" ca="1" si="137"/>
        <v>124.39999999999995</v>
      </c>
      <c r="E376" s="33">
        <f t="shared" ca="1" si="138"/>
        <v>17.906219999999998</v>
      </c>
      <c r="F376" s="33">
        <f t="shared" ca="1" si="139"/>
        <v>3.5</v>
      </c>
    </row>
    <row r="377" spans="1:6" x14ac:dyDescent="0.3">
      <c r="A377" s="27">
        <f t="shared" si="140"/>
        <v>933</v>
      </c>
      <c r="C377" s="31">
        <f t="shared" si="141"/>
        <v>12</v>
      </c>
      <c r="D377" s="32">
        <f t="shared" ca="1" si="137"/>
        <v>124.39999999999995</v>
      </c>
      <c r="E377" s="33">
        <f t="shared" ca="1" si="138"/>
        <v>18.399999999999999</v>
      </c>
      <c r="F377" s="33">
        <f t="shared" ca="1" si="139"/>
        <v>5.6</v>
      </c>
    </row>
    <row r="378" spans="1:6" x14ac:dyDescent="0.3">
      <c r="A378" s="27">
        <f t="shared" si="140"/>
        <v>934</v>
      </c>
      <c r="C378" s="31">
        <f t="shared" si="141"/>
        <v>13</v>
      </c>
      <c r="D378" s="32">
        <f t="shared" ca="1" si="137"/>
        <v>124.39999999999995</v>
      </c>
      <c r="E378" s="33">
        <f t="shared" ca="1" si="138"/>
        <v>18.399999999999999</v>
      </c>
      <c r="F378" s="33">
        <f t="shared" ca="1" si="139"/>
        <v>7.4</v>
      </c>
    </row>
    <row r="379" spans="1:6" x14ac:dyDescent="0.3">
      <c r="A379" s="27">
        <f t="shared" si="140"/>
        <v>935</v>
      </c>
      <c r="C379" s="34">
        <f t="shared" si="141"/>
        <v>14</v>
      </c>
      <c r="D379" s="35">
        <f t="shared" ca="1" si="137"/>
        <v>124.39999999999995</v>
      </c>
      <c r="E379" s="36">
        <f t="shared" ca="1" si="138"/>
        <v>18.399999999999999</v>
      </c>
      <c r="F379" s="36">
        <f t="shared" ca="1" si="139"/>
        <v>9</v>
      </c>
    </row>
    <row r="381" spans="1:6" x14ac:dyDescent="0.3">
      <c r="C381" s="29" t="s">
        <v>6</v>
      </c>
      <c r="D381" s="30">
        <f t="shared" ref="D381" ca="1" si="142">INDIRECT("Frames!C"&amp;$A384)</f>
        <v>34</v>
      </c>
      <c r="F381" s="28"/>
    </row>
    <row r="383" spans="1:6" x14ac:dyDescent="0.3">
      <c r="C383" s="37" t="s">
        <v>33</v>
      </c>
      <c r="D383" s="37" t="s">
        <v>35</v>
      </c>
      <c r="E383" s="37" t="s">
        <v>32</v>
      </c>
      <c r="F383" s="37" t="s">
        <v>34</v>
      </c>
    </row>
    <row r="384" spans="1:6" x14ac:dyDescent="0.3">
      <c r="A384" s="27">
        <f t="shared" ref="A384" si="143">A366-21</f>
        <v>901</v>
      </c>
      <c r="C384" s="31">
        <f>C366</f>
        <v>1</v>
      </c>
      <c r="D384" s="32">
        <f t="shared" ref="D384:D397" ca="1" si="144">INDIRECT("Frames!C"&amp;$A384+3)</f>
        <v>122.99999999999996</v>
      </c>
      <c r="E384" s="33">
        <f t="shared" ref="E384:E397" ca="1" si="145">INDIRECT("Frames!D"&amp;$A384+3)</f>
        <v>0</v>
      </c>
      <c r="F384" s="33">
        <f t="shared" ref="F384:F397" ca="1" si="146">INDIRECT("Frames!E"&amp;$A384+3)</f>
        <v>0</v>
      </c>
    </row>
    <row r="385" spans="1:6" x14ac:dyDescent="0.3">
      <c r="A385" s="27">
        <f t="shared" ref="A385:A397" si="147">A384+1</f>
        <v>902</v>
      </c>
      <c r="C385" s="31">
        <f t="shared" ref="C385:C397" si="148">C367</f>
        <v>2</v>
      </c>
      <c r="D385" s="32">
        <f t="shared" ca="1" si="144"/>
        <v>122.99999999999996</v>
      </c>
      <c r="E385" s="33">
        <f t="shared" ca="1" si="145"/>
        <v>3</v>
      </c>
      <c r="F385" s="33">
        <f t="shared" ca="1" si="146"/>
        <v>0</v>
      </c>
    </row>
    <row r="386" spans="1:6" x14ac:dyDescent="0.3">
      <c r="A386" s="27">
        <f t="shared" si="147"/>
        <v>903</v>
      </c>
      <c r="C386" s="31">
        <f t="shared" si="148"/>
        <v>3</v>
      </c>
      <c r="D386" s="32">
        <f t="shared" ca="1" si="144"/>
        <v>122.99999999999996</v>
      </c>
      <c r="E386" s="33">
        <f t="shared" ca="1" si="145"/>
        <v>3</v>
      </c>
      <c r="F386" s="33">
        <f t="shared" ca="1" si="146"/>
        <v>0.32</v>
      </c>
    </row>
    <row r="387" spans="1:6" x14ac:dyDescent="0.3">
      <c r="A387" s="27">
        <f t="shared" si="147"/>
        <v>904</v>
      </c>
      <c r="C387" s="31">
        <f t="shared" si="148"/>
        <v>4</v>
      </c>
      <c r="D387" s="32">
        <f t="shared" ca="1" si="144"/>
        <v>122.99999999999996</v>
      </c>
      <c r="E387" s="33">
        <f t="shared" ca="1" si="145"/>
        <v>6</v>
      </c>
      <c r="F387" s="33">
        <f t="shared" ca="1" si="146"/>
        <v>0.32</v>
      </c>
    </row>
    <row r="388" spans="1:6" x14ac:dyDescent="0.3">
      <c r="A388" s="27">
        <f t="shared" si="147"/>
        <v>905</v>
      </c>
      <c r="C388" s="31">
        <f t="shared" si="148"/>
        <v>5</v>
      </c>
      <c r="D388" s="32">
        <f t="shared" ca="1" si="144"/>
        <v>122.99999999999996</v>
      </c>
      <c r="E388" s="33">
        <f t="shared" ca="1" si="145"/>
        <v>9</v>
      </c>
      <c r="F388" s="33">
        <f t="shared" ca="1" si="146"/>
        <v>0.48</v>
      </c>
    </row>
    <row r="389" spans="1:6" x14ac:dyDescent="0.3">
      <c r="A389" s="27">
        <f t="shared" si="147"/>
        <v>906</v>
      </c>
      <c r="C389" s="31">
        <f t="shared" si="148"/>
        <v>6</v>
      </c>
      <c r="D389" s="32">
        <f t="shared" ca="1" si="144"/>
        <v>122.99999999999996</v>
      </c>
      <c r="E389" s="33">
        <f t="shared" ca="1" si="145"/>
        <v>12</v>
      </c>
      <c r="F389" s="33">
        <f t="shared" ca="1" si="146"/>
        <v>0.64</v>
      </c>
    </row>
    <row r="390" spans="1:6" x14ac:dyDescent="0.3">
      <c r="A390" s="27">
        <f t="shared" si="147"/>
        <v>907</v>
      </c>
      <c r="C390" s="31">
        <f t="shared" si="148"/>
        <v>7</v>
      </c>
      <c r="D390" s="32">
        <f t="shared" ca="1" si="144"/>
        <v>122.99999999999996</v>
      </c>
      <c r="E390" s="33">
        <f t="shared" ca="1" si="145"/>
        <v>14</v>
      </c>
      <c r="F390" s="33">
        <f t="shared" ca="1" si="146"/>
        <v>0.8</v>
      </c>
    </row>
    <row r="391" spans="1:6" x14ac:dyDescent="0.3">
      <c r="A391" s="27">
        <f t="shared" si="147"/>
        <v>908</v>
      </c>
      <c r="C391" s="31">
        <f t="shared" si="148"/>
        <v>8</v>
      </c>
      <c r="D391" s="32">
        <f t="shared" ca="1" si="144"/>
        <v>122.99999999999996</v>
      </c>
      <c r="E391" s="33">
        <f t="shared" ca="1" si="145"/>
        <v>15.01812</v>
      </c>
      <c r="F391" s="33">
        <f t="shared" ca="1" si="146"/>
        <v>1</v>
      </c>
    </row>
    <row r="392" spans="1:6" x14ac:dyDescent="0.3">
      <c r="A392" s="27">
        <f t="shared" si="147"/>
        <v>909</v>
      </c>
      <c r="C392" s="31">
        <f t="shared" si="148"/>
        <v>9</v>
      </c>
      <c r="D392" s="32">
        <f t="shared" ca="1" si="144"/>
        <v>122.99999999999996</v>
      </c>
      <c r="E392" s="33">
        <f t="shared" ca="1" si="145"/>
        <v>16</v>
      </c>
      <c r="F392" s="33">
        <f t="shared" ca="1" si="146"/>
        <v>1.28</v>
      </c>
    </row>
    <row r="393" spans="1:6" x14ac:dyDescent="0.3">
      <c r="A393" s="27">
        <f t="shared" si="147"/>
        <v>910</v>
      </c>
      <c r="C393" s="31">
        <f t="shared" si="148"/>
        <v>10</v>
      </c>
      <c r="D393" s="32">
        <f t="shared" ca="1" si="144"/>
        <v>122.99999999999996</v>
      </c>
      <c r="E393" s="33">
        <f t="shared" ca="1" si="145"/>
        <v>17.03979</v>
      </c>
      <c r="F393" s="33">
        <f t="shared" ca="1" si="146"/>
        <v>2</v>
      </c>
    </row>
    <row r="394" spans="1:6" x14ac:dyDescent="0.3">
      <c r="A394" s="27">
        <f t="shared" si="147"/>
        <v>911</v>
      </c>
      <c r="C394" s="31">
        <f t="shared" si="148"/>
        <v>11</v>
      </c>
      <c r="D394" s="32">
        <f t="shared" ca="1" si="144"/>
        <v>122.99999999999996</v>
      </c>
      <c r="E394" s="33">
        <f t="shared" ca="1" si="145"/>
        <v>18.098759999999999</v>
      </c>
      <c r="F394" s="33">
        <f t="shared" ca="1" si="146"/>
        <v>3.5</v>
      </c>
    </row>
    <row r="395" spans="1:6" x14ac:dyDescent="0.3">
      <c r="A395" s="27">
        <f t="shared" si="147"/>
        <v>912</v>
      </c>
      <c r="C395" s="31">
        <f t="shared" si="148"/>
        <v>12</v>
      </c>
      <c r="D395" s="32">
        <f t="shared" ca="1" si="144"/>
        <v>122.99999999999996</v>
      </c>
      <c r="E395" s="33">
        <f t="shared" ca="1" si="145"/>
        <v>18.399999999999999</v>
      </c>
      <c r="F395" s="33">
        <f t="shared" ca="1" si="146"/>
        <v>5.6</v>
      </c>
    </row>
    <row r="396" spans="1:6" x14ac:dyDescent="0.3">
      <c r="A396" s="27">
        <f t="shared" si="147"/>
        <v>913</v>
      </c>
      <c r="C396" s="31">
        <f t="shared" si="148"/>
        <v>13</v>
      </c>
      <c r="D396" s="32">
        <f t="shared" ca="1" si="144"/>
        <v>122.99999999999996</v>
      </c>
      <c r="E396" s="33">
        <f t="shared" ca="1" si="145"/>
        <v>18.399999999999999</v>
      </c>
      <c r="F396" s="33">
        <f t="shared" ca="1" si="146"/>
        <v>7.4</v>
      </c>
    </row>
    <row r="397" spans="1:6" x14ac:dyDescent="0.3">
      <c r="A397" s="27">
        <f t="shared" si="147"/>
        <v>914</v>
      </c>
      <c r="C397" s="34">
        <f t="shared" si="148"/>
        <v>14</v>
      </c>
      <c r="D397" s="35">
        <f t="shared" ca="1" si="144"/>
        <v>122.99999999999996</v>
      </c>
      <c r="E397" s="36">
        <f t="shared" ca="1" si="145"/>
        <v>18.399999999999999</v>
      </c>
      <c r="F397" s="36">
        <f t="shared" ca="1" si="146"/>
        <v>9</v>
      </c>
    </row>
    <row r="399" spans="1:6" x14ac:dyDescent="0.3">
      <c r="C399" s="29" t="s">
        <v>6</v>
      </c>
      <c r="D399" s="30">
        <f t="shared" ref="D399" ca="1" si="149">INDIRECT("Frames!C"&amp;$A402)</f>
        <v>36</v>
      </c>
      <c r="F399" s="28"/>
    </row>
    <row r="401" spans="1:6" x14ac:dyDescent="0.3">
      <c r="C401" s="37" t="s">
        <v>33</v>
      </c>
      <c r="D401" s="37" t="s">
        <v>35</v>
      </c>
      <c r="E401" s="37" t="s">
        <v>32</v>
      </c>
      <c r="F401" s="37" t="s">
        <v>34</v>
      </c>
    </row>
    <row r="402" spans="1:6" x14ac:dyDescent="0.3">
      <c r="A402" s="27">
        <f t="shared" ref="A402" si="150">A384-21</f>
        <v>880</v>
      </c>
      <c r="C402" s="31">
        <f>C384</f>
        <v>1</v>
      </c>
      <c r="D402" s="32">
        <f t="shared" ref="D402:D415" ca="1" si="151">INDIRECT("Frames!C"&amp;$A402+3)</f>
        <v>121.39999999999996</v>
      </c>
      <c r="E402" s="33">
        <f t="shared" ref="E402:E415" ca="1" si="152">INDIRECT("Frames!D"&amp;$A402+3)</f>
        <v>0</v>
      </c>
      <c r="F402" s="33">
        <f t="shared" ref="F402:F415" ca="1" si="153">INDIRECT("Frames!E"&amp;$A402+3)</f>
        <v>0</v>
      </c>
    </row>
    <row r="403" spans="1:6" x14ac:dyDescent="0.3">
      <c r="A403" s="27">
        <f t="shared" ref="A403:A415" si="154">A402+1</f>
        <v>881</v>
      </c>
      <c r="C403" s="31">
        <f t="shared" ref="C403:C415" si="155">C385</f>
        <v>2</v>
      </c>
      <c r="D403" s="32">
        <f t="shared" ca="1" si="151"/>
        <v>121.39999999999996</v>
      </c>
      <c r="E403" s="33">
        <f t="shared" ca="1" si="152"/>
        <v>3</v>
      </c>
      <c r="F403" s="33">
        <f t="shared" ca="1" si="153"/>
        <v>0</v>
      </c>
    </row>
    <row r="404" spans="1:6" x14ac:dyDescent="0.3">
      <c r="A404" s="27">
        <f t="shared" si="154"/>
        <v>882</v>
      </c>
      <c r="C404" s="31">
        <f t="shared" si="155"/>
        <v>3</v>
      </c>
      <c r="D404" s="32">
        <f t="shared" ca="1" si="151"/>
        <v>121.39999999999996</v>
      </c>
      <c r="E404" s="33">
        <f t="shared" ca="1" si="152"/>
        <v>3</v>
      </c>
      <c r="F404" s="33">
        <f t="shared" ca="1" si="153"/>
        <v>0.24</v>
      </c>
    </row>
    <row r="405" spans="1:6" x14ac:dyDescent="0.3">
      <c r="A405" s="27">
        <f t="shared" si="154"/>
        <v>883</v>
      </c>
      <c r="C405" s="31">
        <f t="shared" si="155"/>
        <v>4</v>
      </c>
      <c r="D405" s="32">
        <f t="shared" ca="1" si="151"/>
        <v>121.39999999999996</v>
      </c>
      <c r="E405" s="33">
        <f t="shared" ca="1" si="152"/>
        <v>6</v>
      </c>
      <c r="F405" s="33">
        <f t="shared" ca="1" si="153"/>
        <v>0.24</v>
      </c>
    </row>
    <row r="406" spans="1:6" x14ac:dyDescent="0.3">
      <c r="A406" s="27">
        <f t="shared" si="154"/>
        <v>884</v>
      </c>
      <c r="C406" s="31">
        <f t="shared" si="155"/>
        <v>5</v>
      </c>
      <c r="D406" s="32">
        <f t="shared" ca="1" si="151"/>
        <v>121.39999999999996</v>
      </c>
      <c r="E406" s="33">
        <f t="shared" ca="1" si="152"/>
        <v>9</v>
      </c>
      <c r="F406" s="33">
        <f t="shared" ca="1" si="153"/>
        <v>0.32</v>
      </c>
    </row>
    <row r="407" spans="1:6" x14ac:dyDescent="0.3">
      <c r="A407" s="27">
        <f t="shared" si="154"/>
        <v>885</v>
      </c>
      <c r="C407" s="31">
        <f t="shared" si="155"/>
        <v>6</v>
      </c>
      <c r="D407" s="32">
        <f t="shared" ca="1" si="151"/>
        <v>121.39999999999996</v>
      </c>
      <c r="E407" s="33">
        <f t="shared" ca="1" si="152"/>
        <v>12</v>
      </c>
      <c r="F407" s="33">
        <f t="shared" ca="1" si="153"/>
        <v>0.48</v>
      </c>
    </row>
    <row r="408" spans="1:6" x14ac:dyDescent="0.3">
      <c r="A408" s="27">
        <f t="shared" si="154"/>
        <v>886</v>
      </c>
      <c r="C408" s="31">
        <f t="shared" si="155"/>
        <v>7</v>
      </c>
      <c r="D408" s="32">
        <f t="shared" ca="1" si="151"/>
        <v>121.39999999999996</v>
      </c>
      <c r="E408" s="33">
        <f t="shared" ca="1" si="152"/>
        <v>14</v>
      </c>
      <c r="F408" s="33">
        <f t="shared" ca="1" si="153"/>
        <v>0.56000000000000005</v>
      </c>
    </row>
    <row r="409" spans="1:6" x14ac:dyDescent="0.3">
      <c r="A409" s="27">
        <f t="shared" si="154"/>
        <v>887</v>
      </c>
      <c r="C409" s="31">
        <f t="shared" si="155"/>
        <v>8</v>
      </c>
      <c r="D409" s="32">
        <f t="shared" ca="1" si="151"/>
        <v>121.39999999999996</v>
      </c>
      <c r="E409" s="33">
        <f t="shared" ca="1" si="152"/>
        <v>15.98082</v>
      </c>
      <c r="F409" s="33">
        <f t="shared" ca="1" si="153"/>
        <v>1</v>
      </c>
    </row>
    <row r="410" spans="1:6" x14ac:dyDescent="0.3">
      <c r="A410" s="27">
        <f t="shared" si="154"/>
        <v>888</v>
      </c>
      <c r="C410" s="31">
        <f t="shared" si="155"/>
        <v>9</v>
      </c>
      <c r="D410" s="32">
        <f t="shared" ca="1" si="151"/>
        <v>121.39999999999996</v>
      </c>
      <c r="E410" s="33">
        <f t="shared" ca="1" si="152"/>
        <v>16.7</v>
      </c>
      <c r="F410" s="33">
        <f t="shared" ca="1" si="153"/>
        <v>1.45</v>
      </c>
    </row>
    <row r="411" spans="1:6" x14ac:dyDescent="0.3">
      <c r="A411" s="27">
        <f t="shared" si="154"/>
        <v>889</v>
      </c>
      <c r="C411" s="31">
        <f t="shared" si="155"/>
        <v>10</v>
      </c>
      <c r="D411" s="32">
        <f t="shared" ca="1" si="151"/>
        <v>121.39999999999996</v>
      </c>
      <c r="E411" s="33">
        <f t="shared" ca="1" si="152"/>
        <v>17.328599999999998</v>
      </c>
      <c r="F411" s="33">
        <f t="shared" ca="1" si="153"/>
        <v>2</v>
      </c>
    </row>
    <row r="412" spans="1:6" x14ac:dyDescent="0.3">
      <c r="A412" s="27">
        <f t="shared" si="154"/>
        <v>890</v>
      </c>
      <c r="C412" s="31">
        <f t="shared" si="155"/>
        <v>11</v>
      </c>
      <c r="D412" s="32">
        <f t="shared" ca="1" si="151"/>
        <v>121.39999999999996</v>
      </c>
      <c r="E412" s="33">
        <f t="shared" ca="1" si="152"/>
        <v>18.399999999999999</v>
      </c>
      <c r="F412" s="33">
        <f t="shared" ca="1" si="153"/>
        <v>3.5</v>
      </c>
    </row>
    <row r="413" spans="1:6" x14ac:dyDescent="0.3">
      <c r="A413" s="27">
        <f t="shared" si="154"/>
        <v>891</v>
      </c>
      <c r="C413" s="31">
        <f t="shared" si="155"/>
        <v>12</v>
      </c>
      <c r="D413" s="32">
        <f t="shared" ca="1" si="151"/>
        <v>121.39999999999996</v>
      </c>
      <c r="E413" s="33">
        <f t="shared" ca="1" si="152"/>
        <v>18.399999999999999</v>
      </c>
      <c r="F413" s="33">
        <f t="shared" ca="1" si="153"/>
        <v>5.6</v>
      </c>
    </row>
    <row r="414" spans="1:6" x14ac:dyDescent="0.3">
      <c r="A414" s="27">
        <f t="shared" si="154"/>
        <v>892</v>
      </c>
      <c r="C414" s="31">
        <f t="shared" si="155"/>
        <v>13</v>
      </c>
      <c r="D414" s="32">
        <f t="shared" ca="1" si="151"/>
        <v>121.39999999999996</v>
      </c>
      <c r="E414" s="33">
        <f t="shared" ca="1" si="152"/>
        <v>18.399999999999999</v>
      </c>
      <c r="F414" s="33">
        <f t="shared" ca="1" si="153"/>
        <v>7.4</v>
      </c>
    </row>
    <row r="415" spans="1:6" x14ac:dyDescent="0.3">
      <c r="A415" s="27">
        <f t="shared" si="154"/>
        <v>893</v>
      </c>
      <c r="C415" s="34">
        <f t="shared" si="155"/>
        <v>14</v>
      </c>
      <c r="D415" s="35">
        <f t="shared" ca="1" si="151"/>
        <v>121.39999999999996</v>
      </c>
      <c r="E415" s="36">
        <f t="shared" ca="1" si="152"/>
        <v>18.399999999999999</v>
      </c>
      <c r="F415" s="36">
        <f t="shared" ca="1" si="153"/>
        <v>9</v>
      </c>
    </row>
    <row r="417" spans="1:6" x14ac:dyDescent="0.3">
      <c r="C417" s="29" t="s">
        <v>6</v>
      </c>
      <c r="D417" s="30">
        <f t="shared" ref="D417" ca="1" si="156">INDIRECT("Frames!C"&amp;$A420)</f>
        <v>38</v>
      </c>
      <c r="F417" s="28"/>
    </row>
    <row r="419" spans="1:6" x14ac:dyDescent="0.3">
      <c r="C419" s="37" t="s">
        <v>33</v>
      </c>
      <c r="D419" s="37" t="s">
        <v>35</v>
      </c>
      <c r="E419" s="37" t="s">
        <v>32</v>
      </c>
      <c r="F419" s="37" t="s">
        <v>34</v>
      </c>
    </row>
    <row r="420" spans="1:6" x14ac:dyDescent="0.3">
      <c r="A420" s="27">
        <f t="shared" ref="A420" si="157">A402-21</f>
        <v>859</v>
      </c>
      <c r="C420" s="31">
        <f>C402</f>
        <v>1</v>
      </c>
      <c r="D420" s="32">
        <f t="shared" ref="D420:D433" ca="1" si="158">INDIRECT("Frames!C"&amp;$A420+3)</f>
        <v>119.79999999999997</v>
      </c>
      <c r="E420" s="33">
        <f t="shared" ref="E420:E433" ca="1" si="159">INDIRECT("Frames!D"&amp;$A420+3)</f>
        <v>0</v>
      </c>
      <c r="F420" s="33">
        <f t="shared" ref="F420:F433" ca="1" si="160">INDIRECT("Frames!E"&amp;$A420+3)</f>
        <v>0</v>
      </c>
    </row>
    <row r="421" spans="1:6" x14ac:dyDescent="0.3">
      <c r="A421" s="27">
        <f t="shared" ref="A421:A433" si="161">A420+1</f>
        <v>860</v>
      </c>
      <c r="C421" s="31">
        <f t="shared" ref="C421:C433" si="162">C403</f>
        <v>2</v>
      </c>
      <c r="D421" s="32">
        <f t="shared" ca="1" si="158"/>
        <v>119.79999999999997</v>
      </c>
      <c r="E421" s="33">
        <f t="shared" ca="1" si="159"/>
        <v>3</v>
      </c>
      <c r="F421" s="33">
        <f t="shared" ca="1" si="160"/>
        <v>0</v>
      </c>
    </row>
    <row r="422" spans="1:6" x14ac:dyDescent="0.3">
      <c r="A422" s="27">
        <f t="shared" si="161"/>
        <v>861</v>
      </c>
      <c r="C422" s="31">
        <f t="shared" si="162"/>
        <v>3</v>
      </c>
      <c r="D422" s="32">
        <f t="shared" ca="1" si="158"/>
        <v>119.79999999999997</v>
      </c>
      <c r="E422" s="33">
        <f t="shared" ca="1" si="159"/>
        <v>3</v>
      </c>
      <c r="F422" s="33">
        <f t="shared" ca="1" si="160"/>
        <v>0.1</v>
      </c>
    </row>
    <row r="423" spans="1:6" x14ac:dyDescent="0.3">
      <c r="A423" s="27">
        <f t="shared" si="161"/>
        <v>862</v>
      </c>
      <c r="C423" s="31">
        <f t="shared" si="162"/>
        <v>4</v>
      </c>
      <c r="D423" s="32">
        <f t="shared" ca="1" si="158"/>
        <v>119.79999999999997</v>
      </c>
      <c r="E423" s="33">
        <f t="shared" ca="1" si="159"/>
        <v>6</v>
      </c>
      <c r="F423" s="33">
        <f t="shared" ca="1" si="160"/>
        <v>0.16</v>
      </c>
    </row>
    <row r="424" spans="1:6" x14ac:dyDescent="0.3">
      <c r="A424" s="27">
        <f t="shared" si="161"/>
        <v>863</v>
      </c>
      <c r="C424" s="31">
        <f t="shared" si="162"/>
        <v>5</v>
      </c>
      <c r="D424" s="32">
        <f t="shared" ca="1" si="158"/>
        <v>119.79999999999997</v>
      </c>
      <c r="E424" s="33">
        <f t="shared" ca="1" si="159"/>
        <v>9</v>
      </c>
      <c r="F424" s="33">
        <f t="shared" ca="1" si="160"/>
        <v>0.2</v>
      </c>
    </row>
    <row r="425" spans="1:6" x14ac:dyDescent="0.3">
      <c r="A425" s="27">
        <f t="shared" si="161"/>
        <v>864</v>
      </c>
      <c r="C425" s="31">
        <f t="shared" si="162"/>
        <v>6</v>
      </c>
      <c r="D425" s="32">
        <f t="shared" ca="1" si="158"/>
        <v>119.79999999999997</v>
      </c>
      <c r="E425" s="33">
        <f t="shared" ca="1" si="159"/>
        <v>11.5</v>
      </c>
      <c r="F425" s="33">
        <f t="shared" ca="1" si="160"/>
        <v>0.3</v>
      </c>
    </row>
    <row r="426" spans="1:6" x14ac:dyDescent="0.3">
      <c r="A426" s="27">
        <f t="shared" si="161"/>
        <v>865</v>
      </c>
      <c r="C426" s="31">
        <f t="shared" si="162"/>
        <v>7</v>
      </c>
      <c r="D426" s="32">
        <f t="shared" ca="1" si="158"/>
        <v>119.79999999999997</v>
      </c>
      <c r="E426" s="33">
        <f t="shared" ca="1" si="159"/>
        <v>14</v>
      </c>
      <c r="F426" s="33">
        <f t="shared" ca="1" si="160"/>
        <v>0.4</v>
      </c>
    </row>
    <row r="427" spans="1:6" x14ac:dyDescent="0.3">
      <c r="A427" s="27">
        <f t="shared" si="161"/>
        <v>866</v>
      </c>
      <c r="C427" s="31">
        <f t="shared" si="162"/>
        <v>8</v>
      </c>
      <c r="D427" s="32">
        <f t="shared" ca="1" si="158"/>
        <v>119.79999999999997</v>
      </c>
      <c r="E427" s="33">
        <f t="shared" ca="1" si="159"/>
        <v>15.5</v>
      </c>
      <c r="F427" s="33">
        <f t="shared" ca="1" si="160"/>
        <v>0.64</v>
      </c>
    </row>
    <row r="428" spans="1:6" x14ac:dyDescent="0.3">
      <c r="A428" s="27">
        <f t="shared" si="161"/>
        <v>867</v>
      </c>
      <c r="C428" s="31">
        <f t="shared" si="162"/>
        <v>9</v>
      </c>
      <c r="D428" s="32">
        <f t="shared" ca="1" si="158"/>
        <v>119.79999999999997</v>
      </c>
      <c r="E428" s="33">
        <f t="shared" ca="1" si="159"/>
        <v>16.558439999999997</v>
      </c>
      <c r="F428" s="33">
        <f t="shared" ca="1" si="160"/>
        <v>1</v>
      </c>
    </row>
    <row r="429" spans="1:6" x14ac:dyDescent="0.3">
      <c r="A429" s="27">
        <f t="shared" si="161"/>
        <v>868</v>
      </c>
      <c r="C429" s="31">
        <f t="shared" si="162"/>
        <v>10</v>
      </c>
      <c r="D429" s="32">
        <f t="shared" ca="1" si="158"/>
        <v>119.79999999999997</v>
      </c>
      <c r="E429" s="33">
        <f t="shared" ca="1" si="159"/>
        <v>17.71368</v>
      </c>
      <c r="F429" s="33">
        <f t="shared" ca="1" si="160"/>
        <v>2</v>
      </c>
    </row>
    <row r="430" spans="1:6" x14ac:dyDescent="0.3">
      <c r="A430" s="27">
        <f t="shared" si="161"/>
        <v>869</v>
      </c>
      <c r="C430" s="31">
        <f t="shared" si="162"/>
        <v>11</v>
      </c>
      <c r="D430" s="32">
        <f t="shared" ca="1" si="158"/>
        <v>119.79999999999997</v>
      </c>
      <c r="E430" s="33">
        <f t="shared" ca="1" si="159"/>
        <v>18.399999999999999</v>
      </c>
      <c r="F430" s="33">
        <f t="shared" ca="1" si="160"/>
        <v>3.5</v>
      </c>
    </row>
    <row r="431" spans="1:6" x14ac:dyDescent="0.3">
      <c r="A431" s="27">
        <f t="shared" si="161"/>
        <v>870</v>
      </c>
      <c r="C431" s="31">
        <f t="shared" si="162"/>
        <v>12</v>
      </c>
      <c r="D431" s="32">
        <f t="shared" ca="1" si="158"/>
        <v>119.79999999999997</v>
      </c>
      <c r="E431" s="33">
        <f t="shared" ca="1" si="159"/>
        <v>18.399999999999999</v>
      </c>
      <c r="F431" s="33">
        <f t="shared" ca="1" si="160"/>
        <v>5.6</v>
      </c>
    </row>
    <row r="432" spans="1:6" x14ac:dyDescent="0.3">
      <c r="A432" s="27">
        <f t="shared" si="161"/>
        <v>871</v>
      </c>
      <c r="C432" s="31">
        <f t="shared" si="162"/>
        <v>13</v>
      </c>
      <c r="D432" s="32">
        <f t="shared" ca="1" si="158"/>
        <v>119.79999999999997</v>
      </c>
      <c r="E432" s="33">
        <f t="shared" ca="1" si="159"/>
        <v>18.399999999999999</v>
      </c>
      <c r="F432" s="33">
        <f t="shared" ca="1" si="160"/>
        <v>7.4</v>
      </c>
    </row>
    <row r="433" spans="1:6" x14ac:dyDescent="0.3">
      <c r="A433" s="27">
        <f t="shared" si="161"/>
        <v>872</v>
      </c>
      <c r="C433" s="34">
        <f t="shared" si="162"/>
        <v>14</v>
      </c>
      <c r="D433" s="35">
        <f t="shared" ca="1" si="158"/>
        <v>119.79999999999997</v>
      </c>
      <c r="E433" s="36">
        <f t="shared" ca="1" si="159"/>
        <v>18.399999999999999</v>
      </c>
      <c r="F433" s="36">
        <f t="shared" ca="1" si="160"/>
        <v>9</v>
      </c>
    </row>
    <row r="435" spans="1:6" x14ac:dyDescent="0.3">
      <c r="C435" s="29" t="s">
        <v>6</v>
      </c>
      <c r="D435" s="30">
        <f t="shared" ref="D435" ca="1" si="163">INDIRECT("Frames!C"&amp;$A438)</f>
        <v>40</v>
      </c>
      <c r="F435" s="28"/>
    </row>
    <row r="437" spans="1:6" x14ac:dyDescent="0.3">
      <c r="C437" s="37" t="s">
        <v>33</v>
      </c>
      <c r="D437" s="37" t="s">
        <v>35</v>
      </c>
      <c r="E437" s="37" t="s">
        <v>32</v>
      </c>
      <c r="F437" s="37" t="s">
        <v>34</v>
      </c>
    </row>
    <row r="438" spans="1:6" x14ac:dyDescent="0.3">
      <c r="A438" s="27">
        <f t="shared" ref="A438" si="164">A420-21</f>
        <v>838</v>
      </c>
      <c r="C438" s="31">
        <f>C420</f>
        <v>1</v>
      </c>
      <c r="D438" s="32">
        <f t="shared" ref="D438:D451" ca="1" si="165">INDIRECT("Frames!C"&amp;$A438+3)</f>
        <v>118.19999999999997</v>
      </c>
      <c r="E438" s="33">
        <f t="shared" ref="E438:E451" ca="1" si="166">INDIRECT("Frames!D"&amp;$A438+3)</f>
        <v>0</v>
      </c>
      <c r="F438" s="33">
        <f t="shared" ref="F438:F451" ca="1" si="167">INDIRECT("Frames!E"&amp;$A438+3)</f>
        <v>0</v>
      </c>
    </row>
    <row r="439" spans="1:6" x14ac:dyDescent="0.3">
      <c r="A439" s="27">
        <f t="shared" ref="A439:A451" si="168">A438+1</f>
        <v>839</v>
      </c>
      <c r="C439" s="31">
        <f t="shared" ref="C439:C451" si="169">C421</f>
        <v>2</v>
      </c>
      <c r="D439" s="32">
        <f t="shared" ca="1" si="165"/>
        <v>118.19999999999997</v>
      </c>
      <c r="E439" s="33">
        <f t="shared" ca="1" si="166"/>
        <v>3</v>
      </c>
      <c r="F439" s="33">
        <f t="shared" ca="1" si="167"/>
        <v>0</v>
      </c>
    </row>
    <row r="440" spans="1:6" x14ac:dyDescent="0.3">
      <c r="A440" s="27">
        <f t="shared" si="168"/>
        <v>840</v>
      </c>
      <c r="C440" s="31">
        <f t="shared" si="169"/>
        <v>3</v>
      </c>
      <c r="D440" s="32">
        <f t="shared" ca="1" si="165"/>
        <v>118.19999999999997</v>
      </c>
      <c r="E440" s="33">
        <f t="shared" ca="1" si="166"/>
        <v>6</v>
      </c>
      <c r="F440" s="33">
        <f t="shared" ca="1" si="167"/>
        <v>0.04</v>
      </c>
    </row>
    <row r="441" spans="1:6" x14ac:dyDescent="0.3">
      <c r="A441" s="27">
        <f t="shared" si="168"/>
        <v>841</v>
      </c>
      <c r="C441" s="31">
        <f t="shared" si="169"/>
        <v>4</v>
      </c>
      <c r="D441" s="32">
        <f t="shared" ca="1" si="165"/>
        <v>118.19999999999997</v>
      </c>
      <c r="E441" s="33">
        <f t="shared" ca="1" si="166"/>
        <v>9</v>
      </c>
      <c r="F441" s="33">
        <f t="shared" ca="1" si="167"/>
        <v>0.08</v>
      </c>
    </row>
    <row r="442" spans="1:6" x14ac:dyDescent="0.3">
      <c r="A442" s="27">
        <f t="shared" si="168"/>
        <v>842</v>
      </c>
      <c r="C442" s="31">
        <f t="shared" si="169"/>
        <v>5</v>
      </c>
      <c r="D442" s="32">
        <f t="shared" ca="1" si="165"/>
        <v>118.19999999999997</v>
      </c>
      <c r="E442" s="33">
        <f t="shared" ca="1" si="166"/>
        <v>11</v>
      </c>
      <c r="F442" s="33">
        <f t="shared" ca="1" si="167"/>
        <v>0.12</v>
      </c>
    </row>
    <row r="443" spans="1:6" x14ac:dyDescent="0.3">
      <c r="A443" s="27">
        <f t="shared" si="168"/>
        <v>843</v>
      </c>
      <c r="C443" s="31">
        <f t="shared" si="169"/>
        <v>6</v>
      </c>
      <c r="D443" s="32">
        <f t="shared" ca="1" si="165"/>
        <v>118.19999999999997</v>
      </c>
      <c r="E443" s="33">
        <f t="shared" ca="1" si="166"/>
        <v>13</v>
      </c>
      <c r="F443" s="33">
        <f t="shared" ca="1" si="167"/>
        <v>0.16</v>
      </c>
    </row>
    <row r="444" spans="1:6" x14ac:dyDescent="0.3">
      <c r="A444" s="27">
        <f t="shared" si="168"/>
        <v>844</v>
      </c>
      <c r="C444" s="31">
        <f t="shared" si="169"/>
        <v>7</v>
      </c>
      <c r="D444" s="32">
        <f t="shared" ca="1" si="165"/>
        <v>118.19999999999997</v>
      </c>
      <c r="E444" s="33">
        <f t="shared" ca="1" si="166"/>
        <v>15</v>
      </c>
      <c r="F444" s="33">
        <f t="shared" ca="1" si="167"/>
        <v>0.32</v>
      </c>
    </row>
    <row r="445" spans="1:6" x14ac:dyDescent="0.3">
      <c r="A445" s="27">
        <f t="shared" si="168"/>
        <v>845</v>
      </c>
      <c r="C445" s="31">
        <f t="shared" si="169"/>
        <v>8</v>
      </c>
      <c r="D445" s="32">
        <f t="shared" ca="1" si="165"/>
        <v>118.19999999999997</v>
      </c>
      <c r="E445" s="33">
        <f t="shared" ca="1" si="166"/>
        <v>16</v>
      </c>
      <c r="F445" s="33">
        <f t="shared" ca="1" si="167"/>
        <v>0.56000000000000005</v>
      </c>
    </row>
    <row r="446" spans="1:6" x14ac:dyDescent="0.3">
      <c r="A446" s="27">
        <f t="shared" si="168"/>
        <v>846</v>
      </c>
      <c r="C446" s="31">
        <f t="shared" si="169"/>
        <v>9</v>
      </c>
      <c r="D446" s="32">
        <f t="shared" ca="1" si="165"/>
        <v>118.19999999999997</v>
      </c>
      <c r="E446" s="33">
        <f t="shared" ca="1" si="166"/>
        <v>16.943519999999999</v>
      </c>
      <c r="F446" s="33">
        <f t="shared" ca="1" si="167"/>
        <v>1</v>
      </c>
    </row>
    <row r="447" spans="1:6" x14ac:dyDescent="0.3">
      <c r="A447" s="27">
        <f t="shared" si="168"/>
        <v>847</v>
      </c>
      <c r="C447" s="31">
        <f t="shared" si="169"/>
        <v>10</v>
      </c>
      <c r="D447" s="32">
        <f t="shared" ca="1" si="165"/>
        <v>118.19999999999997</v>
      </c>
      <c r="E447" s="33">
        <f t="shared" ca="1" si="166"/>
        <v>17.906219999999998</v>
      </c>
      <c r="F447" s="33">
        <f t="shared" ca="1" si="167"/>
        <v>2</v>
      </c>
    </row>
    <row r="448" spans="1:6" x14ac:dyDescent="0.3">
      <c r="A448" s="27">
        <f t="shared" si="168"/>
        <v>848</v>
      </c>
      <c r="C448" s="31">
        <f t="shared" si="169"/>
        <v>11</v>
      </c>
      <c r="D448" s="32">
        <f t="shared" ca="1" si="165"/>
        <v>118.19999999999997</v>
      </c>
      <c r="E448" s="33">
        <f t="shared" ca="1" si="166"/>
        <v>18.399999999999999</v>
      </c>
      <c r="F448" s="33">
        <f t="shared" ca="1" si="167"/>
        <v>3.5</v>
      </c>
    </row>
    <row r="449" spans="1:6" x14ac:dyDescent="0.3">
      <c r="A449" s="27">
        <f t="shared" si="168"/>
        <v>849</v>
      </c>
      <c r="C449" s="31">
        <f t="shared" si="169"/>
        <v>12</v>
      </c>
      <c r="D449" s="32">
        <f t="shared" ca="1" si="165"/>
        <v>118.19999999999997</v>
      </c>
      <c r="E449" s="33">
        <f t="shared" ca="1" si="166"/>
        <v>18.399999999999999</v>
      </c>
      <c r="F449" s="33">
        <f t="shared" ca="1" si="167"/>
        <v>5.6</v>
      </c>
    </row>
    <row r="450" spans="1:6" x14ac:dyDescent="0.3">
      <c r="A450" s="27">
        <f t="shared" si="168"/>
        <v>850</v>
      </c>
      <c r="C450" s="31">
        <f t="shared" si="169"/>
        <v>13</v>
      </c>
      <c r="D450" s="32">
        <f t="shared" ca="1" si="165"/>
        <v>118.19999999999997</v>
      </c>
      <c r="E450" s="33">
        <f t="shared" ca="1" si="166"/>
        <v>18.399999999999999</v>
      </c>
      <c r="F450" s="33">
        <f t="shared" ca="1" si="167"/>
        <v>7.4</v>
      </c>
    </row>
    <row r="451" spans="1:6" x14ac:dyDescent="0.3">
      <c r="A451" s="27">
        <f t="shared" si="168"/>
        <v>851</v>
      </c>
      <c r="C451" s="34">
        <f t="shared" si="169"/>
        <v>14</v>
      </c>
      <c r="D451" s="35">
        <f t="shared" ca="1" si="165"/>
        <v>118.19999999999997</v>
      </c>
      <c r="E451" s="36">
        <f t="shared" ca="1" si="166"/>
        <v>18.399999999999999</v>
      </c>
      <c r="F451" s="36">
        <f t="shared" ca="1" si="167"/>
        <v>9</v>
      </c>
    </row>
    <row r="453" spans="1:6" x14ac:dyDescent="0.3">
      <c r="C453" s="29" t="s">
        <v>6</v>
      </c>
      <c r="D453" s="30">
        <f t="shared" ref="D453" ca="1" si="170">INDIRECT("Frames!C"&amp;$A456)</f>
        <v>42</v>
      </c>
      <c r="F453" s="28"/>
    </row>
    <row r="455" spans="1:6" x14ac:dyDescent="0.3">
      <c r="C455" s="37" t="s">
        <v>33</v>
      </c>
      <c r="D455" s="37" t="s">
        <v>35</v>
      </c>
      <c r="E455" s="37" t="s">
        <v>32</v>
      </c>
      <c r="F455" s="37" t="s">
        <v>34</v>
      </c>
    </row>
    <row r="456" spans="1:6" x14ac:dyDescent="0.3">
      <c r="A456" s="27">
        <f t="shared" ref="A456" si="171">A438-21</f>
        <v>817</v>
      </c>
      <c r="C456" s="31">
        <f>C438</f>
        <v>1</v>
      </c>
      <c r="D456" s="32">
        <f t="shared" ref="D456:D469" ca="1" si="172">INDIRECT("Frames!C"&amp;$A456+3)</f>
        <v>116.59999999999998</v>
      </c>
      <c r="E456" s="33">
        <f t="shared" ref="E456:E469" ca="1" si="173">INDIRECT("Frames!D"&amp;$A456+3)</f>
        <v>0</v>
      </c>
      <c r="F456" s="33">
        <f t="shared" ref="F456:F469" ca="1" si="174">INDIRECT("Frames!E"&amp;$A456+3)</f>
        <v>0</v>
      </c>
    </row>
    <row r="457" spans="1:6" x14ac:dyDescent="0.3">
      <c r="A457" s="27">
        <f t="shared" ref="A457:A469" si="175">A456+1</f>
        <v>818</v>
      </c>
      <c r="C457" s="31">
        <f t="shared" ref="C457:C469" si="176">C439</f>
        <v>2</v>
      </c>
      <c r="D457" s="32">
        <f t="shared" ca="1" si="172"/>
        <v>116.59999999999998</v>
      </c>
      <c r="E457" s="33">
        <f t="shared" ca="1" si="173"/>
        <v>3</v>
      </c>
      <c r="F457" s="33">
        <f t="shared" ca="1" si="174"/>
        <v>0</v>
      </c>
    </row>
    <row r="458" spans="1:6" x14ac:dyDescent="0.3">
      <c r="A458" s="27">
        <f t="shared" si="175"/>
        <v>819</v>
      </c>
      <c r="C458" s="31">
        <f t="shared" si="176"/>
        <v>3</v>
      </c>
      <c r="D458" s="32">
        <f t="shared" ca="1" si="172"/>
        <v>116.59999999999998</v>
      </c>
      <c r="E458" s="33">
        <f t="shared" ca="1" si="173"/>
        <v>6</v>
      </c>
      <c r="F458" s="33">
        <f t="shared" ca="1" si="174"/>
        <v>0</v>
      </c>
    </row>
    <row r="459" spans="1:6" x14ac:dyDescent="0.3">
      <c r="A459" s="27">
        <f t="shared" si="175"/>
        <v>820</v>
      </c>
      <c r="C459" s="31">
        <f t="shared" si="176"/>
        <v>4</v>
      </c>
      <c r="D459" s="32">
        <f t="shared" ca="1" si="172"/>
        <v>116.59999999999998</v>
      </c>
      <c r="E459" s="33">
        <f t="shared" ca="1" si="173"/>
        <v>9</v>
      </c>
      <c r="F459" s="33">
        <f t="shared" ca="1" si="174"/>
        <v>0</v>
      </c>
    </row>
    <row r="460" spans="1:6" x14ac:dyDescent="0.3">
      <c r="A460" s="27">
        <f t="shared" si="175"/>
        <v>821</v>
      </c>
      <c r="C460" s="31">
        <f t="shared" si="176"/>
        <v>5</v>
      </c>
      <c r="D460" s="32">
        <f t="shared" ca="1" si="172"/>
        <v>116.59999999999998</v>
      </c>
      <c r="E460" s="33">
        <f t="shared" ca="1" si="173"/>
        <v>10.589699999999999</v>
      </c>
      <c r="F460" s="33">
        <f t="shared" ca="1" si="174"/>
        <v>0</v>
      </c>
    </row>
    <row r="461" spans="1:6" x14ac:dyDescent="0.3">
      <c r="A461" s="27">
        <f t="shared" si="175"/>
        <v>822</v>
      </c>
      <c r="C461" s="31">
        <f t="shared" si="176"/>
        <v>6</v>
      </c>
      <c r="D461" s="32">
        <f t="shared" ca="1" si="172"/>
        <v>116.59999999999998</v>
      </c>
      <c r="E461" s="33">
        <f t="shared" ca="1" si="173"/>
        <v>13</v>
      </c>
      <c r="F461" s="33">
        <f t="shared" ca="1" si="174"/>
        <v>0.08</v>
      </c>
    </row>
    <row r="462" spans="1:6" x14ac:dyDescent="0.3">
      <c r="A462" s="27">
        <f t="shared" si="175"/>
        <v>823</v>
      </c>
      <c r="C462" s="31">
        <f t="shared" si="176"/>
        <v>7</v>
      </c>
      <c r="D462" s="32">
        <f t="shared" ca="1" si="172"/>
        <v>116.59999999999998</v>
      </c>
      <c r="E462" s="33">
        <f t="shared" ca="1" si="173"/>
        <v>15</v>
      </c>
      <c r="F462" s="33">
        <f t="shared" ca="1" si="174"/>
        <v>0.2</v>
      </c>
    </row>
    <row r="463" spans="1:6" x14ac:dyDescent="0.3">
      <c r="A463" s="27">
        <f t="shared" si="175"/>
        <v>824</v>
      </c>
      <c r="C463" s="31">
        <f t="shared" si="176"/>
        <v>8</v>
      </c>
      <c r="D463" s="32">
        <f t="shared" ca="1" si="172"/>
        <v>116.59999999999998</v>
      </c>
      <c r="E463" s="33">
        <f t="shared" ca="1" si="173"/>
        <v>16</v>
      </c>
      <c r="F463" s="33">
        <f t="shared" ca="1" si="174"/>
        <v>0.4</v>
      </c>
    </row>
    <row r="464" spans="1:6" x14ac:dyDescent="0.3">
      <c r="A464" s="27">
        <f t="shared" si="175"/>
        <v>825</v>
      </c>
      <c r="C464" s="31">
        <f t="shared" si="176"/>
        <v>9</v>
      </c>
      <c r="D464" s="32">
        <f t="shared" ca="1" si="172"/>
        <v>116.59999999999998</v>
      </c>
      <c r="E464" s="33">
        <f t="shared" ca="1" si="173"/>
        <v>17.232329999999997</v>
      </c>
      <c r="F464" s="33">
        <f t="shared" ca="1" si="174"/>
        <v>1</v>
      </c>
    </row>
    <row r="465" spans="1:6" x14ac:dyDescent="0.3">
      <c r="A465" s="27">
        <f t="shared" si="175"/>
        <v>826</v>
      </c>
      <c r="C465" s="31">
        <f t="shared" si="176"/>
        <v>10</v>
      </c>
      <c r="D465" s="32">
        <f t="shared" ca="1" si="172"/>
        <v>116.59999999999998</v>
      </c>
      <c r="E465" s="33">
        <f t="shared" ca="1" si="173"/>
        <v>18.098759999999999</v>
      </c>
      <c r="F465" s="33">
        <f t="shared" ca="1" si="174"/>
        <v>2</v>
      </c>
    </row>
    <row r="466" spans="1:6" x14ac:dyDescent="0.3">
      <c r="A466" s="27">
        <f t="shared" si="175"/>
        <v>827</v>
      </c>
      <c r="C466" s="31">
        <f t="shared" si="176"/>
        <v>11</v>
      </c>
      <c r="D466" s="32">
        <f t="shared" ca="1" si="172"/>
        <v>116.59999999999998</v>
      </c>
      <c r="E466" s="33">
        <f t="shared" ca="1" si="173"/>
        <v>18.399999999999999</v>
      </c>
      <c r="F466" s="33">
        <f t="shared" ca="1" si="174"/>
        <v>3.5</v>
      </c>
    </row>
    <row r="467" spans="1:6" x14ac:dyDescent="0.3">
      <c r="A467" s="27">
        <f t="shared" si="175"/>
        <v>828</v>
      </c>
      <c r="C467" s="31">
        <f t="shared" si="176"/>
        <v>12</v>
      </c>
      <c r="D467" s="32">
        <f t="shared" ca="1" si="172"/>
        <v>116.59999999999998</v>
      </c>
      <c r="E467" s="33">
        <f t="shared" ca="1" si="173"/>
        <v>18.399999999999999</v>
      </c>
      <c r="F467" s="33">
        <f t="shared" ca="1" si="174"/>
        <v>5.6</v>
      </c>
    </row>
    <row r="468" spans="1:6" x14ac:dyDescent="0.3">
      <c r="A468" s="27">
        <f t="shared" si="175"/>
        <v>829</v>
      </c>
      <c r="C468" s="31">
        <f t="shared" si="176"/>
        <v>13</v>
      </c>
      <c r="D468" s="32">
        <f t="shared" ca="1" si="172"/>
        <v>116.59999999999998</v>
      </c>
      <c r="E468" s="33">
        <f t="shared" ca="1" si="173"/>
        <v>18.399999999999999</v>
      </c>
      <c r="F468" s="33">
        <f t="shared" ca="1" si="174"/>
        <v>7.4</v>
      </c>
    </row>
    <row r="469" spans="1:6" x14ac:dyDescent="0.3">
      <c r="A469" s="27">
        <f t="shared" si="175"/>
        <v>830</v>
      </c>
      <c r="C469" s="34">
        <f t="shared" si="176"/>
        <v>14</v>
      </c>
      <c r="D469" s="35">
        <f t="shared" ca="1" si="172"/>
        <v>116.59999999999998</v>
      </c>
      <c r="E469" s="36">
        <f t="shared" ca="1" si="173"/>
        <v>18.399999999999999</v>
      </c>
      <c r="F469" s="36">
        <f t="shared" ca="1" si="174"/>
        <v>9</v>
      </c>
    </row>
    <row r="471" spans="1:6" x14ac:dyDescent="0.3">
      <c r="C471" s="29" t="s">
        <v>6</v>
      </c>
      <c r="D471" s="30">
        <f t="shared" ref="D471" ca="1" si="177">INDIRECT("Frames!C"&amp;$A474)</f>
        <v>44</v>
      </c>
      <c r="F471" s="28"/>
    </row>
    <row r="473" spans="1:6" x14ac:dyDescent="0.3">
      <c r="C473" s="37" t="s">
        <v>33</v>
      </c>
      <c r="D473" s="37" t="s">
        <v>35</v>
      </c>
      <c r="E473" s="37" t="s">
        <v>32</v>
      </c>
      <c r="F473" s="37" t="s">
        <v>34</v>
      </c>
    </row>
    <row r="474" spans="1:6" x14ac:dyDescent="0.3">
      <c r="A474" s="27">
        <f t="shared" ref="A474" si="178">A456-21</f>
        <v>796</v>
      </c>
      <c r="C474" s="31">
        <f>C456</f>
        <v>1</v>
      </c>
      <c r="D474" s="32">
        <f t="shared" ref="D474:D487" ca="1" si="179">INDIRECT("Frames!C"&amp;$A474+3)</f>
        <v>114.99999999999999</v>
      </c>
      <c r="E474" s="33">
        <f t="shared" ref="E474:E487" ca="1" si="180">INDIRECT("Frames!D"&amp;$A474+3)</f>
        <v>0</v>
      </c>
      <c r="F474" s="33">
        <f t="shared" ref="F474:F487" ca="1" si="181">INDIRECT("Frames!E"&amp;$A474+3)</f>
        <v>0</v>
      </c>
    </row>
    <row r="475" spans="1:6" x14ac:dyDescent="0.3">
      <c r="A475" s="27">
        <f t="shared" ref="A475:A487" si="182">A474+1</f>
        <v>797</v>
      </c>
      <c r="C475" s="31">
        <f t="shared" ref="C475:C487" si="183">C457</f>
        <v>2</v>
      </c>
      <c r="D475" s="32">
        <f t="shared" ca="1" si="179"/>
        <v>114.99999999999999</v>
      </c>
      <c r="E475" s="33">
        <f t="shared" ca="1" si="180"/>
        <v>3</v>
      </c>
      <c r="F475" s="33">
        <f t="shared" ca="1" si="181"/>
        <v>0</v>
      </c>
    </row>
    <row r="476" spans="1:6" x14ac:dyDescent="0.3">
      <c r="A476" s="27">
        <f t="shared" si="182"/>
        <v>798</v>
      </c>
      <c r="C476" s="31">
        <f t="shared" si="183"/>
        <v>3</v>
      </c>
      <c r="D476" s="32">
        <f t="shared" ca="1" si="179"/>
        <v>114.99999999999999</v>
      </c>
      <c r="E476" s="33">
        <f t="shared" ca="1" si="180"/>
        <v>6.35</v>
      </c>
      <c r="F476" s="33">
        <f t="shared" ca="1" si="181"/>
        <v>0</v>
      </c>
    </row>
    <row r="477" spans="1:6" x14ac:dyDescent="0.3">
      <c r="A477" s="27">
        <f t="shared" si="182"/>
        <v>799</v>
      </c>
      <c r="C477" s="31">
        <f t="shared" si="183"/>
        <v>4</v>
      </c>
      <c r="D477" s="32">
        <f t="shared" ca="1" si="179"/>
        <v>114.99999999999999</v>
      </c>
      <c r="E477" s="33">
        <f t="shared" ca="1" si="180"/>
        <v>9.1999999999999993</v>
      </c>
      <c r="F477" s="33">
        <f t="shared" ca="1" si="181"/>
        <v>0</v>
      </c>
    </row>
    <row r="478" spans="1:6" x14ac:dyDescent="0.3">
      <c r="A478" s="27">
        <f t="shared" si="182"/>
        <v>800</v>
      </c>
      <c r="C478" s="31">
        <f t="shared" si="183"/>
        <v>5</v>
      </c>
      <c r="D478" s="32">
        <f t="shared" ca="1" si="179"/>
        <v>114.99999999999999</v>
      </c>
      <c r="E478" s="33">
        <f t="shared" ca="1" si="180"/>
        <v>11.35</v>
      </c>
      <c r="F478" s="33">
        <f t="shared" ca="1" si="181"/>
        <v>0</v>
      </c>
    </row>
    <row r="479" spans="1:6" x14ac:dyDescent="0.3">
      <c r="A479" s="27">
        <f t="shared" si="182"/>
        <v>801</v>
      </c>
      <c r="C479" s="31">
        <f t="shared" si="183"/>
        <v>6</v>
      </c>
      <c r="D479" s="32">
        <f t="shared" ca="1" si="179"/>
        <v>114.99999999999999</v>
      </c>
      <c r="E479" s="33">
        <f t="shared" ca="1" si="180"/>
        <v>13.18899</v>
      </c>
      <c r="F479" s="33">
        <f t="shared" ca="1" si="181"/>
        <v>0</v>
      </c>
    </row>
    <row r="480" spans="1:6" x14ac:dyDescent="0.3">
      <c r="A480" s="27">
        <f t="shared" si="182"/>
        <v>802</v>
      </c>
      <c r="C480" s="31">
        <f t="shared" si="183"/>
        <v>7</v>
      </c>
      <c r="D480" s="32">
        <f t="shared" ca="1" si="179"/>
        <v>114.99999999999999</v>
      </c>
      <c r="E480" s="33">
        <f t="shared" ca="1" si="180"/>
        <v>16</v>
      </c>
      <c r="F480" s="33">
        <f t="shared" ca="1" si="181"/>
        <v>0.16</v>
      </c>
    </row>
    <row r="481" spans="1:6" x14ac:dyDescent="0.3">
      <c r="A481" s="27">
        <f t="shared" si="182"/>
        <v>803</v>
      </c>
      <c r="C481" s="31">
        <f t="shared" si="183"/>
        <v>8</v>
      </c>
      <c r="D481" s="32">
        <f t="shared" ca="1" si="179"/>
        <v>114.99999999999999</v>
      </c>
      <c r="E481" s="33">
        <f t="shared" ca="1" si="180"/>
        <v>17</v>
      </c>
      <c r="F481" s="33">
        <f t="shared" ca="1" si="181"/>
        <v>0.5</v>
      </c>
    </row>
    <row r="482" spans="1:6" x14ac:dyDescent="0.3">
      <c r="A482" s="27">
        <f t="shared" si="182"/>
        <v>804</v>
      </c>
      <c r="C482" s="31">
        <f t="shared" si="183"/>
        <v>9</v>
      </c>
      <c r="D482" s="32">
        <f t="shared" ca="1" si="179"/>
        <v>114.99999999999999</v>
      </c>
      <c r="E482" s="33">
        <f t="shared" ca="1" si="180"/>
        <v>17.424869999999999</v>
      </c>
      <c r="F482" s="33">
        <f t="shared" ca="1" si="181"/>
        <v>1</v>
      </c>
    </row>
    <row r="483" spans="1:6" x14ac:dyDescent="0.3">
      <c r="A483" s="27">
        <f t="shared" si="182"/>
        <v>805</v>
      </c>
      <c r="C483" s="31">
        <f t="shared" si="183"/>
        <v>10</v>
      </c>
      <c r="D483" s="32">
        <f t="shared" ca="1" si="179"/>
        <v>114.99999999999999</v>
      </c>
      <c r="E483" s="33">
        <f t="shared" ca="1" si="180"/>
        <v>18.195029999999999</v>
      </c>
      <c r="F483" s="33">
        <f t="shared" ca="1" si="181"/>
        <v>2</v>
      </c>
    </row>
    <row r="484" spans="1:6" x14ac:dyDescent="0.3">
      <c r="A484" s="27">
        <f t="shared" si="182"/>
        <v>806</v>
      </c>
      <c r="C484" s="31">
        <f t="shared" si="183"/>
        <v>11</v>
      </c>
      <c r="D484" s="32">
        <f t="shared" ca="1" si="179"/>
        <v>114.99999999999999</v>
      </c>
      <c r="E484" s="33">
        <f t="shared" ca="1" si="180"/>
        <v>18.399999999999999</v>
      </c>
      <c r="F484" s="33">
        <f t="shared" ca="1" si="181"/>
        <v>3.5</v>
      </c>
    </row>
    <row r="485" spans="1:6" x14ac:dyDescent="0.3">
      <c r="A485" s="27">
        <f t="shared" si="182"/>
        <v>807</v>
      </c>
      <c r="C485" s="31">
        <f t="shared" si="183"/>
        <v>12</v>
      </c>
      <c r="D485" s="32">
        <f t="shared" ca="1" si="179"/>
        <v>114.99999999999999</v>
      </c>
      <c r="E485" s="33">
        <f t="shared" ca="1" si="180"/>
        <v>18.399999999999999</v>
      </c>
      <c r="F485" s="33">
        <f t="shared" ca="1" si="181"/>
        <v>5.6</v>
      </c>
    </row>
    <row r="486" spans="1:6" x14ac:dyDescent="0.3">
      <c r="A486" s="27">
        <f t="shared" si="182"/>
        <v>808</v>
      </c>
      <c r="C486" s="31">
        <f t="shared" si="183"/>
        <v>13</v>
      </c>
      <c r="D486" s="32">
        <f t="shared" ca="1" si="179"/>
        <v>114.99999999999999</v>
      </c>
      <c r="E486" s="33">
        <f t="shared" ca="1" si="180"/>
        <v>18.399999999999999</v>
      </c>
      <c r="F486" s="33">
        <f t="shared" ca="1" si="181"/>
        <v>7.4</v>
      </c>
    </row>
    <row r="487" spans="1:6" x14ac:dyDescent="0.3">
      <c r="A487" s="27">
        <f t="shared" si="182"/>
        <v>809</v>
      </c>
      <c r="C487" s="34">
        <f t="shared" si="183"/>
        <v>14</v>
      </c>
      <c r="D487" s="35">
        <f t="shared" ca="1" si="179"/>
        <v>114.99999999999999</v>
      </c>
      <c r="E487" s="36">
        <f t="shared" ca="1" si="180"/>
        <v>18.399999999999999</v>
      </c>
      <c r="F487" s="36">
        <f t="shared" ca="1" si="181"/>
        <v>9</v>
      </c>
    </row>
    <row r="489" spans="1:6" x14ac:dyDescent="0.3">
      <c r="C489" s="29" t="s">
        <v>6</v>
      </c>
      <c r="D489" s="30">
        <f t="shared" ref="D489" ca="1" si="184">INDIRECT("Frames!C"&amp;$A492)</f>
        <v>46</v>
      </c>
      <c r="F489" s="28"/>
    </row>
    <row r="491" spans="1:6" x14ac:dyDescent="0.3">
      <c r="C491" s="37" t="s">
        <v>33</v>
      </c>
      <c r="D491" s="37" t="s">
        <v>35</v>
      </c>
      <c r="E491" s="37" t="s">
        <v>32</v>
      </c>
      <c r="F491" s="37" t="s">
        <v>34</v>
      </c>
    </row>
    <row r="492" spans="1:6" x14ac:dyDescent="0.3">
      <c r="A492" s="27">
        <f t="shared" ref="A492" si="185">A474-21</f>
        <v>775</v>
      </c>
      <c r="C492" s="31">
        <f>C474</f>
        <v>1</v>
      </c>
      <c r="D492" s="32">
        <f t="shared" ref="D492:D505" ca="1" si="186">INDIRECT("Frames!C"&amp;$A492+3)</f>
        <v>113.39999999999999</v>
      </c>
      <c r="E492" s="33">
        <f t="shared" ref="E492:E505" ca="1" si="187">INDIRECT("Frames!D"&amp;$A492+3)</f>
        <v>0</v>
      </c>
      <c r="F492" s="33">
        <f t="shared" ref="F492:F505" ca="1" si="188">INDIRECT("Frames!E"&amp;$A492+3)</f>
        <v>0</v>
      </c>
    </row>
    <row r="493" spans="1:6" x14ac:dyDescent="0.3">
      <c r="A493" s="27">
        <f t="shared" ref="A493:A505" si="189">A492+1</f>
        <v>776</v>
      </c>
      <c r="C493" s="31">
        <f t="shared" ref="C493:C505" si="190">C475</f>
        <v>2</v>
      </c>
      <c r="D493" s="32">
        <f t="shared" ca="1" si="186"/>
        <v>113.39999999999999</v>
      </c>
      <c r="E493" s="33">
        <f t="shared" ca="1" si="187"/>
        <v>3.3</v>
      </c>
      <c r="F493" s="33">
        <f t="shared" ca="1" si="188"/>
        <v>0</v>
      </c>
    </row>
    <row r="494" spans="1:6" x14ac:dyDescent="0.3">
      <c r="A494" s="27">
        <f t="shared" si="189"/>
        <v>777</v>
      </c>
      <c r="C494" s="31">
        <f t="shared" si="190"/>
        <v>3</v>
      </c>
      <c r="D494" s="32">
        <f t="shared" ca="1" si="186"/>
        <v>113.39999999999999</v>
      </c>
      <c r="E494" s="33">
        <f t="shared" ca="1" si="187"/>
        <v>6.7</v>
      </c>
      <c r="F494" s="33">
        <f t="shared" ca="1" si="188"/>
        <v>0</v>
      </c>
    </row>
    <row r="495" spans="1:6" x14ac:dyDescent="0.3">
      <c r="A495" s="27">
        <f t="shared" si="189"/>
        <v>778</v>
      </c>
      <c r="C495" s="31">
        <f t="shared" si="190"/>
        <v>4</v>
      </c>
      <c r="D495" s="32">
        <f t="shared" ca="1" si="186"/>
        <v>113.39999999999999</v>
      </c>
      <c r="E495" s="33">
        <f t="shared" ca="1" si="187"/>
        <v>9.5500000000000007</v>
      </c>
      <c r="F495" s="33">
        <f t="shared" ca="1" si="188"/>
        <v>0</v>
      </c>
    </row>
    <row r="496" spans="1:6" x14ac:dyDescent="0.3">
      <c r="A496" s="27">
        <f t="shared" si="189"/>
        <v>779</v>
      </c>
      <c r="C496" s="31">
        <f t="shared" si="190"/>
        <v>5</v>
      </c>
      <c r="D496" s="32">
        <f t="shared" ca="1" si="186"/>
        <v>113.39999999999999</v>
      </c>
      <c r="E496" s="33">
        <f t="shared" ca="1" si="187"/>
        <v>11.8</v>
      </c>
      <c r="F496" s="33">
        <f t="shared" ca="1" si="188"/>
        <v>0</v>
      </c>
    </row>
    <row r="497" spans="1:6" x14ac:dyDescent="0.3">
      <c r="A497" s="27">
        <f t="shared" si="189"/>
        <v>780</v>
      </c>
      <c r="C497" s="31">
        <f t="shared" si="190"/>
        <v>6</v>
      </c>
      <c r="D497" s="32">
        <f t="shared" ca="1" si="186"/>
        <v>113.39999999999999</v>
      </c>
      <c r="E497" s="33">
        <f t="shared" ca="1" si="187"/>
        <v>13.55</v>
      </c>
      <c r="F497" s="33">
        <f t="shared" ca="1" si="188"/>
        <v>0</v>
      </c>
    </row>
    <row r="498" spans="1:6" x14ac:dyDescent="0.3">
      <c r="A498" s="27">
        <f t="shared" si="189"/>
        <v>781</v>
      </c>
      <c r="C498" s="31">
        <f t="shared" si="190"/>
        <v>7</v>
      </c>
      <c r="D498" s="32">
        <f t="shared" ca="1" si="186"/>
        <v>113.39999999999999</v>
      </c>
      <c r="E498" s="33">
        <f t="shared" ca="1" si="187"/>
        <v>14.82558</v>
      </c>
      <c r="F498" s="33">
        <f t="shared" ca="1" si="188"/>
        <v>0</v>
      </c>
    </row>
    <row r="499" spans="1:6" x14ac:dyDescent="0.3">
      <c r="A499" s="27">
        <f t="shared" si="189"/>
        <v>782</v>
      </c>
      <c r="C499" s="31">
        <f t="shared" si="190"/>
        <v>8</v>
      </c>
      <c r="D499" s="32">
        <f t="shared" ca="1" si="186"/>
        <v>113.39999999999999</v>
      </c>
      <c r="E499" s="33">
        <f t="shared" ca="1" si="187"/>
        <v>17</v>
      </c>
      <c r="F499" s="33">
        <f t="shared" ca="1" si="188"/>
        <v>0.24</v>
      </c>
    </row>
    <row r="500" spans="1:6" x14ac:dyDescent="0.3">
      <c r="A500" s="27">
        <f t="shared" si="189"/>
        <v>783</v>
      </c>
      <c r="C500" s="31">
        <f t="shared" si="190"/>
        <v>9</v>
      </c>
      <c r="D500" s="32">
        <f t="shared" ca="1" si="186"/>
        <v>113.39999999999999</v>
      </c>
      <c r="E500" s="33">
        <f t="shared" ca="1" si="187"/>
        <v>17.71368</v>
      </c>
      <c r="F500" s="33">
        <f t="shared" ca="1" si="188"/>
        <v>1</v>
      </c>
    </row>
    <row r="501" spans="1:6" x14ac:dyDescent="0.3">
      <c r="A501" s="27">
        <f t="shared" si="189"/>
        <v>784</v>
      </c>
      <c r="C501" s="31">
        <f t="shared" si="190"/>
        <v>10</v>
      </c>
      <c r="D501" s="32">
        <f t="shared" ca="1" si="186"/>
        <v>113.39999999999999</v>
      </c>
      <c r="E501" s="33">
        <f t="shared" ca="1" si="187"/>
        <v>18.2913</v>
      </c>
      <c r="F501" s="33">
        <f t="shared" ca="1" si="188"/>
        <v>2</v>
      </c>
    </row>
    <row r="502" spans="1:6" x14ac:dyDescent="0.3">
      <c r="A502" s="27">
        <f t="shared" si="189"/>
        <v>785</v>
      </c>
      <c r="C502" s="31">
        <f t="shared" si="190"/>
        <v>11</v>
      </c>
      <c r="D502" s="32">
        <f t="shared" ca="1" si="186"/>
        <v>113.39999999999999</v>
      </c>
      <c r="E502" s="33">
        <f t="shared" ca="1" si="187"/>
        <v>18.399999999999999</v>
      </c>
      <c r="F502" s="33">
        <f t="shared" ca="1" si="188"/>
        <v>3.5</v>
      </c>
    </row>
    <row r="503" spans="1:6" x14ac:dyDescent="0.3">
      <c r="A503" s="27">
        <f t="shared" si="189"/>
        <v>786</v>
      </c>
      <c r="C503" s="31">
        <f t="shared" si="190"/>
        <v>12</v>
      </c>
      <c r="D503" s="32">
        <f t="shared" ca="1" si="186"/>
        <v>113.39999999999999</v>
      </c>
      <c r="E503" s="33">
        <f t="shared" ca="1" si="187"/>
        <v>18.399999999999999</v>
      </c>
      <c r="F503" s="33">
        <f t="shared" ca="1" si="188"/>
        <v>5.6</v>
      </c>
    </row>
    <row r="504" spans="1:6" x14ac:dyDescent="0.3">
      <c r="A504" s="27">
        <f t="shared" si="189"/>
        <v>787</v>
      </c>
      <c r="C504" s="31">
        <f t="shared" si="190"/>
        <v>13</v>
      </c>
      <c r="D504" s="32">
        <f t="shared" ca="1" si="186"/>
        <v>113.39999999999999</v>
      </c>
      <c r="E504" s="33">
        <f t="shared" ca="1" si="187"/>
        <v>18.399999999999999</v>
      </c>
      <c r="F504" s="33">
        <f t="shared" ca="1" si="188"/>
        <v>7.4</v>
      </c>
    </row>
    <row r="505" spans="1:6" x14ac:dyDescent="0.3">
      <c r="A505" s="27">
        <f t="shared" si="189"/>
        <v>788</v>
      </c>
      <c r="C505" s="34">
        <f t="shared" si="190"/>
        <v>14</v>
      </c>
      <c r="D505" s="35">
        <f t="shared" ca="1" si="186"/>
        <v>113.39999999999999</v>
      </c>
      <c r="E505" s="36">
        <f t="shared" ca="1" si="187"/>
        <v>18.399999999999999</v>
      </c>
      <c r="F505" s="36">
        <f t="shared" ca="1" si="188"/>
        <v>9</v>
      </c>
    </row>
    <row r="507" spans="1:6" x14ac:dyDescent="0.3">
      <c r="C507" s="29" t="s">
        <v>6</v>
      </c>
      <c r="D507" s="30">
        <f t="shared" ref="D507" ca="1" si="191">INDIRECT("Frames!C"&amp;$A510)</f>
        <v>48</v>
      </c>
      <c r="F507" s="28"/>
    </row>
    <row r="509" spans="1:6" x14ac:dyDescent="0.3">
      <c r="C509" s="37" t="s">
        <v>33</v>
      </c>
      <c r="D509" s="37" t="s">
        <v>35</v>
      </c>
      <c r="E509" s="37" t="s">
        <v>32</v>
      </c>
      <c r="F509" s="37" t="s">
        <v>34</v>
      </c>
    </row>
    <row r="510" spans="1:6" x14ac:dyDescent="0.3">
      <c r="A510" s="27">
        <f t="shared" ref="A510" si="192">A492-21</f>
        <v>754</v>
      </c>
      <c r="C510" s="31">
        <f>C492</f>
        <v>1</v>
      </c>
      <c r="D510" s="32">
        <f t="shared" ref="D510:D523" ca="1" si="193">INDIRECT("Frames!C"&amp;$A510+3)</f>
        <v>111.8</v>
      </c>
      <c r="E510" s="33">
        <f t="shared" ref="E510:E523" ca="1" si="194">INDIRECT("Frames!D"&amp;$A510+3)</f>
        <v>0</v>
      </c>
      <c r="F510" s="33">
        <f t="shared" ref="F510:F523" ca="1" si="195">INDIRECT("Frames!E"&amp;$A510+3)</f>
        <v>0</v>
      </c>
    </row>
    <row r="511" spans="1:6" x14ac:dyDescent="0.3">
      <c r="A511" s="27">
        <f t="shared" ref="A511:A523" si="196">A510+1</f>
        <v>755</v>
      </c>
      <c r="C511" s="31">
        <f t="shared" ref="C511:C523" si="197">C493</f>
        <v>2</v>
      </c>
      <c r="D511" s="32">
        <f t="shared" ca="1" si="193"/>
        <v>111.8</v>
      </c>
      <c r="E511" s="33">
        <f t="shared" ca="1" si="194"/>
        <v>3.6</v>
      </c>
      <c r="F511" s="33">
        <f t="shared" ca="1" si="195"/>
        <v>0</v>
      </c>
    </row>
    <row r="512" spans="1:6" x14ac:dyDescent="0.3">
      <c r="A512" s="27">
        <f t="shared" si="196"/>
        <v>756</v>
      </c>
      <c r="C512" s="31">
        <f t="shared" si="197"/>
        <v>3</v>
      </c>
      <c r="D512" s="32">
        <f t="shared" ca="1" si="193"/>
        <v>111.8</v>
      </c>
      <c r="E512" s="33">
        <f t="shared" ca="1" si="194"/>
        <v>7.05</v>
      </c>
      <c r="F512" s="33">
        <f t="shared" ca="1" si="195"/>
        <v>0</v>
      </c>
    </row>
    <row r="513" spans="1:6" x14ac:dyDescent="0.3">
      <c r="A513" s="27">
        <f t="shared" si="196"/>
        <v>757</v>
      </c>
      <c r="C513" s="31">
        <f t="shared" si="197"/>
        <v>4</v>
      </c>
      <c r="D513" s="32">
        <f t="shared" ca="1" si="193"/>
        <v>111.8</v>
      </c>
      <c r="E513" s="33">
        <f t="shared" ca="1" si="194"/>
        <v>9.9</v>
      </c>
      <c r="F513" s="33">
        <f t="shared" ca="1" si="195"/>
        <v>0</v>
      </c>
    </row>
    <row r="514" spans="1:6" x14ac:dyDescent="0.3">
      <c r="A514" s="27">
        <f t="shared" si="196"/>
        <v>758</v>
      </c>
      <c r="C514" s="31">
        <f t="shared" si="197"/>
        <v>5</v>
      </c>
      <c r="D514" s="32">
        <f t="shared" ca="1" si="193"/>
        <v>111.8</v>
      </c>
      <c r="E514" s="33">
        <f t="shared" ca="1" si="194"/>
        <v>12.25</v>
      </c>
      <c r="F514" s="33">
        <f t="shared" ca="1" si="195"/>
        <v>0</v>
      </c>
    </row>
    <row r="515" spans="1:6" x14ac:dyDescent="0.3">
      <c r="A515" s="27">
        <f t="shared" si="196"/>
        <v>759</v>
      </c>
      <c r="C515" s="31">
        <f t="shared" si="197"/>
        <v>6</v>
      </c>
      <c r="D515" s="32">
        <f t="shared" ca="1" si="193"/>
        <v>111.8</v>
      </c>
      <c r="E515" s="33">
        <f t="shared" ca="1" si="194"/>
        <v>14.15</v>
      </c>
      <c r="F515" s="33">
        <f t="shared" ca="1" si="195"/>
        <v>0</v>
      </c>
    </row>
    <row r="516" spans="1:6" x14ac:dyDescent="0.3">
      <c r="A516" s="27">
        <f t="shared" si="196"/>
        <v>760</v>
      </c>
      <c r="C516" s="31">
        <f t="shared" si="197"/>
        <v>7</v>
      </c>
      <c r="D516" s="32">
        <f t="shared" ca="1" si="193"/>
        <v>111.8</v>
      </c>
      <c r="E516" s="33">
        <f t="shared" ca="1" si="194"/>
        <v>15.69201</v>
      </c>
      <c r="F516" s="33">
        <f t="shared" ca="1" si="195"/>
        <v>0</v>
      </c>
    </row>
    <row r="517" spans="1:6" x14ac:dyDescent="0.3">
      <c r="A517" s="27">
        <f t="shared" si="196"/>
        <v>761</v>
      </c>
      <c r="C517" s="31">
        <f t="shared" si="197"/>
        <v>8</v>
      </c>
      <c r="D517" s="32">
        <f t="shared" ca="1" si="193"/>
        <v>111.8</v>
      </c>
      <c r="E517" s="33">
        <f t="shared" ca="1" si="194"/>
        <v>17</v>
      </c>
      <c r="F517" s="33">
        <f t="shared" ca="1" si="195"/>
        <v>0.08</v>
      </c>
    </row>
    <row r="518" spans="1:6" x14ac:dyDescent="0.3">
      <c r="A518" s="27">
        <f t="shared" si="196"/>
        <v>762</v>
      </c>
      <c r="C518" s="31">
        <f t="shared" si="197"/>
        <v>9</v>
      </c>
      <c r="D518" s="32">
        <f t="shared" ca="1" si="193"/>
        <v>111.8</v>
      </c>
      <c r="E518" s="33">
        <f t="shared" ca="1" si="194"/>
        <v>17.906219999999998</v>
      </c>
      <c r="F518" s="33">
        <f t="shared" ca="1" si="195"/>
        <v>1</v>
      </c>
    </row>
    <row r="519" spans="1:6" x14ac:dyDescent="0.3">
      <c r="A519" s="27">
        <f t="shared" si="196"/>
        <v>763</v>
      </c>
      <c r="C519" s="31">
        <f t="shared" si="197"/>
        <v>10</v>
      </c>
      <c r="D519" s="32">
        <f t="shared" ca="1" si="193"/>
        <v>111.8</v>
      </c>
      <c r="E519" s="33">
        <f t="shared" ca="1" si="194"/>
        <v>18.399999999999999</v>
      </c>
      <c r="F519" s="33">
        <f t="shared" ca="1" si="195"/>
        <v>2</v>
      </c>
    </row>
    <row r="520" spans="1:6" x14ac:dyDescent="0.3">
      <c r="A520" s="27">
        <f t="shared" si="196"/>
        <v>764</v>
      </c>
      <c r="C520" s="31">
        <f t="shared" si="197"/>
        <v>11</v>
      </c>
      <c r="D520" s="32">
        <f t="shared" ca="1" si="193"/>
        <v>111.8</v>
      </c>
      <c r="E520" s="33">
        <f t="shared" ca="1" si="194"/>
        <v>18.399999999999999</v>
      </c>
      <c r="F520" s="33">
        <f t="shared" ca="1" si="195"/>
        <v>3.5</v>
      </c>
    </row>
    <row r="521" spans="1:6" x14ac:dyDescent="0.3">
      <c r="A521" s="27">
        <f t="shared" si="196"/>
        <v>765</v>
      </c>
      <c r="C521" s="31">
        <f t="shared" si="197"/>
        <v>12</v>
      </c>
      <c r="D521" s="32">
        <f t="shared" ca="1" si="193"/>
        <v>111.8</v>
      </c>
      <c r="E521" s="33">
        <f t="shared" ca="1" si="194"/>
        <v>18.399999999999999</v>
      </c>
      <c r="F521" s="33">
        <f t="shared" ca="1" si="195"/>
        <v>5.6</v>
      </c>
    </row>
    <row r="522" spans="1:6" x14ac:dyDescent="0.3">
      <c r="A522" s="27">
        <f t="shared" si="196"/>
        <v>766</v>
      </c>
      <c r="C522" s="31">
        <f t="shared" si="197"/>
        <v>13</v>
      </c>
      <c r="D522" s="32">
        <f t="shared" ca="1" si="193"/>
        <v>111.8</v>
      </c>
      <c r="E522" s="33">
        <f t="shared" ca="1" si="194"/>
        <v>18.399999999999999</v>
      </c>
      <c r="F522" s="33">
        <f t="shared" ca="1" si="195"/>
        <v>7.4</v>
      </c>
    </row>
    <row r="523" spans="1:6" x14ac:dyDescent="0.3">
      <c r="A523" s="27">
        <f t="shared" si="196"/>
        <v>767</v>
      </c>
      <c r="C523" s="34">
        <f t="shared" si="197"/>
        <v>14</v>
      </c>
      <c r="D523" s="35">
        <f t="shared" ca="1" si="193"/>
        <v>111.8</v>
      </c>
      <c r="E523" s="36">
        <f t="shared" ca="1" si="194"/>
        <v>18.399999999999999</v>
      </c>
      <c r="F523" s="36">
        <f t="shared" ca="1" si="195"/>
        <v>9</v>
      </c>
    </row>
    <row r="525" spans="1:6" x14ac:dyDescent="0.3">
      <c r="C525" s="29" t="s">
        <v>6</v>
      </c>
      <c r="D525" s="30" t="str">
        <f ca="1">"50 to "&amp;INDIRECT("Frames!C"&amp;$A528)</f>
        <v>50 to 128</v>
      </c>
      <c r="E525" s="29" t="s">
        <v>36</v>
      </c>
      <c r="F525" s="28"/>
    </row>
    <row r="527" spans="1:6" x14ac:dyDescent="0.3">
      <c r="C527" s="37" t="s">
        <v>33</v>
      </c>
      <c r="D527" s="37" t="s">
        <v>35</v>
      </c>
      <c r="E527" s="37" t="s">
        <v>32</v>
      </c>
      <c r="F527" s="37" t="s">
        <v>34</v>
      </c>
    </row>
    <row r="528" spans="1:6" x14ac:dyDescent="0.3">
      <c r="A528" s="1">
        <v>2</v>
      </c>
      <c r="C528" s="31">
        <f>C510</f>
        <v>1</v>
      </c>
      <c r="D528" s="32">
        <f t="shared" ref="D528:D541" ca="1" si="198">INDIRECT("Frames!C"&amp;$A528+3)</f>
        <v>47.8</v>
      </c>
      <c r="E528" s="33">
        <f t="shared" ref="E528:E541" ca="1" si="199">INDIRECT("Frames!D"&amp;$A528+3)</f>
        <v>0</v>
      </c>
      <c r="F528" s="33">
        <f t="shared" ref="F528:F541" ca="1" si="200">INDIRECT("Frames!E"&amp;$A528+3)</f>
        <v>0</v>
      </c>
    </row>
    <row r="529" spans="1:6" x14ac:dyDescent="0.3">
      <c r="A529" s="27">
        <f t="shared" ref="A529:A541" si="201">A528+1</f>
        <v>3</v>
      </c>
      <c r="C529" s="31">
        <f t="shared" ref="C529:C541" si="202">C511</f>
        <v>2</v>
      </c>
      <c r="D529" s="32">
        <f t="shared" ca="1" si="198"/>
        <v>47.8</v>
      </c>
      <c r="E529" s="33">
        <f t="shared" ca="1" si="199"/>
        <v>3.9000000000000004</v>
      </c>
      <c r="F529" s="33">
        <f t="shared" ca="1" si="200"/>
        <v>0</v>
      </c>
    </row>
    <row r="530" spans="1:6" x14ac:dyDescent="0.3">
      <c r="A530" s="27">
        <f t="shared" si="201"/>
        <v>4</v>
      </c>
      <c r="C530" s="31">
        <f t="shared" si="202"/>
        <v>3</v>
      </c>
      <c r="D530" s="32">
        <f t="shared" ca="1" si="198"/>
        <v>47.8</v>
      </c>
      <c r="E530" s="33">
        <f t="shared" ca="1" si="199"/>
        <v>7.4</v>
      </c>
      <c r="F530" s="33">
        <f t="shared" ca="1" si="200"/>
        <v>0</v>
      </c>
    </row>
    <row r="531" spans="1:6" x14ac:dyDescent="0.3">
      <c r="A531" s="27">
        <f t="shared" si="201"/>
        <v>5</v>
      </c>
      <c r="C531" s="31">
        <f t="shared" si="202"/>
        <v>4</v>
      </c>
      <c r="D531" s="32">
        <f t="shared" ca="1" si="198"/>
        <v>47.8</v>
      </c>
      <c r="E531" s="33">
        <f t="shared" ca="1" si="199"/>
        <v>10.25</v>
      </c>
      <c r="F531" s="33">
        <f t="shared" ca="1" si="200"/>
        <v>0</v>
      </c>
    </row>
    <row r="532" spans="1:6" x14ac:dyDescent="0.3">
      <c r="A532" s="27">
        <f t="shared" si="201"/>
        <v>6</v>
      </c>
      <c r="C532" s="31">
        <f t="shared" si="202"/>
        <v>5</v>
      </c>
      <c r="D532" s="32">
        <f t="shared" ca="1" si="198"/>
        <v>47.8</v>
      </c>
      <c r="E532" s="33">
        <f t="shared" ca="1" si="199"/>
        <v>12.7</v>
      </c>
      <c r="F532" s="33">
        <f t="shared" ca="1" si="200"/>
        <v>0</v>
      </c>
    </row>
    <row r="533" spans="1:6" x14ac:dyDescent="0.3">
      <c r="A533" s="27">
        <f t="shared" si="201"/>
        <v>7</v>
      </c>
      <c r="C533" s="31">
        <f t="shared" si="202"/>
        <v>6</v>
      </c>
      <c r="D533" s="32">
        <f t="shared" ca="1" si="198"/>
        <v>47.8</v>
      </c>
      <c r="E533" s="33">
        <f t="shared" ca="1" si="199"/>
        <v>14.749999999999998</v>
      </c>
      <c r="F533" s="33">
        <f t="shared" ca="1" si="200"/>
        <v>0</v>
      </c>
    </row>
    <row r="534" spans="1:6" x14ac:dyDescent="0.3">
      <c r="A534" s="27">
        <f t="shared" si="201"/>
        <v>8</v>
      </c>
      <c r="C534" s="31">
        <f t="shared" si="202"/>
        <v>7</v>
      </c>
      <c r="D534" s="32">
        <f t="shared" ca="1" si="198"/>
        <v>47.8</v>
      </c>
      <c r="E534" s="33">
        <f t="shared" ca="1" si="199"/>
        <v>16.399999999999999</v>
      </c>
      <c r="F534" s="33">
        <f t="shared" ca="1" si="200"/>
        <v>0</v>
      </c>
    </row>
    <row r="535" spans="1:6" x14ac:dyDescent="0.3">
      <c r="A535" s="27">
        <f t="shared" si="201"/>
        <v>9</v>
      </c>
      <c r="C535" s="31">
        <f t="shared" si="202"/>
        <v>8</v>
      </c>
      <c r="D535" s="32">
        <f t="shared" ca="1" si="198"/>
        <v>47.8</v>
      </c>
      <c r="E535" s="33">
        <f t="shared" ca="1" si="199"/>
        <v>17.399999999999999</v>
      </c>
      <c r="F535" s="33">
        <f t="shared" ca="1" si="200"/>
        <v>0.40100000000000002</v>
      </c>
    </row>
    <row r="536" spans="1:6" x14ac:dyDescent="0.3">
      <c r="A536" s="27">
        <f t="shared" si="201"/>
        <v>10</v>
      </c>
      <c r="C536" s="31">
        <f t="shared" si="202"/>
        <v>9</v>
      </c>
      <c r="D536" s="32">
        <f t="shared" ca="1" si="198"/>
        <v>47.8</v>
      </c>
      <c r="E536" s="33">
        <f t="shared" ca="1" si="199"/>
        <v>18.132000000000001</v>
      </c>
      <c r="F536" s="33">
        <f t="shared" ca="1" si="200"/>
        <v>1</v>
      </c>
    </row>
    <row r="537" spans="1:6" x14ac:dyDescent="0.3">
      <c r="A537" s="27">
        <f t="shared" si="201"/>
        <v>11</v>
      </c>
      <c r="C537" s="31">
        <f t="shared" si="202"/>
        <v>10</v>
      </c>
      <c r="D537" s="32">
        <f t="shared" ca="1" si="198"/>
        <v>47.8</v>
      </c>
      <c r="E537" s="33">
        <f t="shared" ca="1" si="199"/>
        <v>18.399999999999999</v>
      </c>
      <c r="F537" s="33">
        <f t="shared" ca="1" si="200"/>
        <v>2</v>
      </c>
    </row>
    <row r="538" spans="1:6" x14ac:dyDescent="0.3">
      <c r="A538" s="27">
        <f t="shared" si="201"/>
        <v>12</v>
      </c>
      <c r="C538" s="31">
        <f t="shared" si="202"/>
        <v>11</v>
      </c>
      <c r="D538" s="32">
        <f t="shared" ca="1" si="198"/>
        <v>47.8</v>
      </c>
      <c r="E538" s="33">
        <f t="shared" ca="1" si="199"/>
        <v>18.399999999999999</v>
      </c>
      <c r="F538" s="33">
        <f t="shared" ca="1" si="200"/>
        <v>3.5</v>
      </c>
    </row>
    <row r="539" spans="1:6" x14ac:dyDescent="0.3">
      <c r="A539" s="27">
        <f t="shared" si="201"/>
        <v>13</v>
      </c>
      <c r="C539" s="31">
        <f t="shared" si="202"/>
        <v>12</v>
      </c>
      <c r="D539" s="32">
        <f t="shared" ca="1" si="198"/>
        <v>47.8</v>
      </c>
      <c r="E539" s="33">
        <f t="shared" ca="1" si="199"/>
        <v>18.399999999999999</v>
      </c>
      <c r="F539" s="33">
        <f t="shared" ca="1" si="200"/>
        <v>5.6</v>
      </c>
    </row>
    <row r="540" spans="1:6" x14ac:dyDescent="0.3">
      <c r="A540" s="27">
        <f t="shared" si="201"/>
        <v>14</v>
      </c>
      <c r="C540" s="31">
        <f t="shared" si="202"/>
        <v>13</v>
      </c>
      <c r="D540" s="32">
        <f t="shared" ca="1" si="198"/>
        <v>47.8</v>
      </c>
      <c r="E540" s="33">
        <f t="shared" ca="1" si="199"/>
        <v>18.399999999999999</v>
      </c>
      <c r="F540" s="33">
        <f t="shared" ca="1" si="200"/>
        <v>7.4</v>
      </c>
    </row>
    <row r="541" spans="1:6" x14ac:dyDescent="0.3">
      <c r="A541" s="27">
        <f t="shared" si="201"/>
        <v>15</v>
      </c>
      <c r="C541" s="34">
        <f t="shared" si="202"/>
        <v>14</v>
      </c>
      <c r="D541" s="35">
        <f t="shared" ca="1" si="198"/>
        <v>47.8</v>
      </c>
      <c r="E541" s="36">
        <f t="shared" ca="1" si="199"/>
        <v>18.399999999999999</v>
      </c>
      <c r="F541" s="36">
        <f t="shared" ca="1" si="200"/>
        <v>9</v>
      </c>
    </row>
    <row r="543" spans="1:6" x14ac:dyDescent="0.3">
      <c r="C543" s="29" t="s">
        <v>6</v>
      </c>
      <c r="D543" s="30">
        <f t="shared" ref="D543" ca="1" si="203">INDIRECT("Frames!C"&amp;$A546)</f>
        <v>130</v>
      </c>
      <c r="F543" s="28"/>
    </row>
    <row r="545" spans="1:6" x14ac:dyDescent="0.3">
      <c r="C545" s="37" t="s">
        <v>33</v>
      </c>
      <c r="D545" s="37" t="s">
        <v>35</v>
      </c>
      <c r="E545" s="37" t="s">
        <v>32</v>
      </c>
      <c r="F545" s="37" t="s">
        <v>34</v>
      </c>
    </row>
    <row r="546" spans="1:6" x14ac:dyDescent="0.3">
      <c r="A546" s="27">
        <f>A528+21</f>
        <v>23</v>
      </c>
      <c r="C546" s="31">
        <f>C528</f>
        <v>1</v>
      </c>
      <c r="D546" s="32">
        <f t="shared" ref="D546:D609" ca="1" si="204">INDIRECT("Frames!C"&amp;$A546+3)</f>
        <v>46.2</v>
      </c>
      <c r="E546" s="33">
        <f t="shared" ref="E546:E609" ca="1" si="205">INDIRECT("Frames!D"&amp;$A546+3)</f>
        <v>0</v>
      </c>
      <c r="F546" s="33">
        <f t="shared" ref="F546:F609" ca="1" si="206">INDIRECT("Frames!E"&amp;$A546+3)</f>
        <v>0</v>
      </c>
    </row>
    <row r="547" spans="1:6" x14ac:dyDescent="0.3">
      <c r="A547" s="27">
        <f t="shared" ref="A547:A559" si="207">A546+1</f>
        <v>24</v>
      </c>
      <c r="C547" s="31">
        <f t="shared" ref="C547:C559" si="208">C529</f>
        <v>2</v>
      </c>
      <c r="D547" s="32">
        <f t="shared" ca="1" si="204"/>
        <v>46.2</v>
      </c>
      <c r="E547" s="33">
        <f t="shared" ca="1" si="205"/>
        <v>3.6775600000000015</v>
      </c>
      <c r="F547" s="33">
        <f t="shared" ca="1" si="206"/>
        <v>0</v>
      </c>
    </row>
    <row r="548" spans="1:6" x14ac:dyDescent="0.3">
      <c r="A548" s="27">
        <f t="shared" si="207"/>
        <v>25</v>
      </c>
      <c r="C548" s="31">
        <f t="shared" si="208"/>
        <v>3</v>
      </c>
      <c r="D548" s="32">
        <f t="shared" ca="1" si="204"/>
        <v>46.2</v>
      </c>
      <c r="E548" s="33">
        <f t="shared" ca="1" si="205"/>
        <v>7.1775600000000015</v>
      </c>
      <c r="F548" s="33">
        <f t="shared" ca="1" si="206"/>
        <v>0</v>
      </c>
    </row>
    <row r="549" spans="1:6" x14ac:dyDescent="0.3">
      <c r="A549" s="27">
        <f t="shared" si="207"/>
        <v>26</v>
      </c>
      <c r="C549" s="31">
        <f t="shared" si="208"/>
        <v>4</v>
      </c>
      <c r="D549" s="32">
        <f t="shared" ca="1" si="204"/>
        <v>46.2</v>
      </c>
      <c r="E549" s="33">
        <f t="shared" ca="1" si="205"/>
        <v>10.027560000000001</v>
      </c>
      <c r="F549" s="33">
        <f t="shared" ca="1" si="206"/>
        <v>0</v>
      </c>
    </row>
    <row r="550" spans="1:6" x14ac:dyDescent="0.3">
      <c r="A550" s="27">
        <f t="shared" si="207"/>
        <v>27</v>
      </c>
      <c r="C550" s="31">
        <f t="shared" si="208"/>
        <v>5</v>
      </c>
      <c r="D550" s="32">
        <f t="shared" ca="1" si="204"/>
        <v>46.2</v>
      </c>
      <c r="E550" s="33">
        <f t="shared" ca="1" si="205"/>
        <v>12.47756</v>
      </c>
      <c r="F550" s="33">
        <f t="shared" ca="1" si="206"/>
        <v>0</v>
      </c>
    </row>
    <row r="551" spans="1:6" x14ac:dyDescent="0.3">
      <c r="A551" s="27">
        <f t="shared" si="207"/>
        <v>28</v>
      </c>
      <c r="C551" s="31">
        <f t="shared" si="208"/>
        <v>6</v>
      </c>
      <c r="D551" s="32">
        <f t="shared" ca="1" si="204"/>
        <v>46.2</v>
      </c>
      <c r="E551" s="33">
        <f t="shared" ca="1" si="205"/>
        <v>14.527559999999999</v>
      </c>
      <c r="F551" s="33">
        <f t="shared" ca="1" si="206"/>
        <v>0</v>
      </c>
    </row>
    <row r="552" spans="1:6" x14ac:dyDescent="0.3">
      <c r="A552" s="27">
        <f t="shared" si="207"/>
        <v>29</v>
      </c>
      <c r="C552" s="31">
        <f t="shared" si="208"/>
        <v>7</v>
      </c>
      <c r="D552" s="32">
        <f t="shared" ca="1" si="204"/>
        <v>46.2</v>
      </c>
      <c r="E552" s="33">
        <f t="shared" ca="1" si="205"/>
        <v>16.17756</v>
      </c>
      <c r="F552" s="33">
        <f t="shared" ca="1" si="206"/>
        <v>0</v>
      </c>
    </row>
    <row r="553" spans="1:6" x14ac:dyDescent="0.3">
      <c r="A553" s="27">
        <f t="shared" si="207"/>
        <v>30</v>
      </c>
      <c r="C553" s="31">
        <f t="shared" si="208"/>
        <v>8</v>
      </c>
      <c r="D553" s="32">
        <f t="shared" ca="1" si="204"/>
        <v>46.2</v>
      </c>
      <c r="E553" s="33">
        <f t="shared" ca="1" si="205"/>
        <v>17</v>
      </c>
      <c r="F553" s="33">
        <f t="shared" ca="1" si="206"/>
        <v>0.2</v>
      </c>
    </row>
    <row r="554" spans="1:6" x14ac:dyDescent="0.3">
      <c r="A554" s="27">
        <f t="shared" si="207"/>
        <v>31</v>
      </c>
      <c r="C554" s="31">
        <f t="shared" si="208"/>
        <v>9</v>
      </c>
      <c r="D554" s="32">
        <f t="shared" ca="1" si="204"/>
        <v>46.2</v>
      </c>
      <c r="E554" s="33">
        <f t="shared" ca="1" si="205"/>
        <v>18.122713999999998</v>
      </c>
      <c r="F554" s="33">
        <f t="shared" ca="1" si="206"/>
        <v>1</v>
      </c>
    </row>
    <row r="555" spans="1:6" x14ac:dyDescent="0.3">
      <c r="A555" s="27">
        <f t="shared" si="207"/>
        <v>32</v>
      </c>
      <c r="C555" s="31">
        <f t="shared" si="208"/>
        <v>10</v>
      </c>
      <c r="D555" s="32">
        <f t="shared" ca="1" si="204"/>
        <v>46.2</v>
      </c>
      <c r="E555" s="33">
        <f t="shared" ca="1" si="205"/>
        <v>18.399999999999999</v>
      </c>
      <c r="F555" s="33">
        <f t="shared" ca="1" si="206"/>
        <v>2</v>
      </c>
    </row>
    <row r="556" spans="1:6" x14ac:dyDescent="0.3">
      <c r="A556" s="27">
        <f t="shared" si="207"/>
        <v>33</v>
      </c>
      <c r="C556" s="31">
        <f t="shared" si="208"/>
        <v>11</v>
      </c>
      <c r="D556" s="32">
        <f t="shared" ca="1" si="204"/>
        <v>46.2</v>
      </c>
      <c r="E556" s="33">
        <f t="shared" ca="1" si="205"/>
        <v>18.399999999999999</v>
      </c>
      <c r="F556" s="33">
        <f t="shared" ca="1" si="206"/>
        <v>3.5</v>
      </c>
    </row>
    <row r="557" spans="1:6" x14ac:dyDescent="0.3">
      <c r="A557" s="27">
        <f t="shared" si="207"/>
        <v>34</v>
      </c>
      <c r="C557" s="31">
        <f t="shared" si="208"/>
        <v>12</v>
      </c>
      <c r="D557" s="32">
        <f t="shared" ca="1" si="204"/>
        <v>46.2</v>
      </c>
      <c r="E557" s="33">
        <f t="shared" ca="1" si="205"/>
        <v>18.399999999999999</v>
      </c>
      <c r="F557" s="33">
        <f t="shared" ca="1" si="206"/>
        <v>5.6</v>
      </c>
    </row>
    <row r="558" spans="1:6" x14ac:dyDescent="0.3">
      <c r="A558" s="27">
        <f t="shared" si="207"/>
        <v>35</v>
      </c>
      <c r="C558" s="31">
        <f t="shared" si="208"/>
        <v>13</v>
      </c>
      <c r="D558" s="32">
        <f t="shared" ca="1" si="204"/>
        <v>46.2</v>
      </c>
      <c r="E558" s="33">
        <f t="shared" ca="1" si="205"/>
        <v>18.399999999999999</v>
      </c>
      <c r="F558" s="33">
        <f t="shared" ca="1" si="206"/>
        <v>7.4</v>
      </c>
    </row>
    <row r="559" spans="1:6" x14ac:dyDescent="0.3">
      <c r="A559" s="27">
        <f t="shared" si="207"/>
        <v>36</v>
      </c>
      <c r="C559" s="34">
        <f t="shared" si="208"/>
        <v>14</v>
      </c>
      <c r="D559" s="35">
        <f t="shared" ca="1" si="204"/>
        <v>46.2</v>
      </c>
      <c r="E559" s="36">
        <f t="shared" ca="1" si="205"/>
        <v>18.399999999999999</v>
      </c>
      <c r="F559" s="36">
        <f t="shared" ca="1" si="206"/>
        <v>9</v>
      </c>
    </row>
    <row r="561" spans="1:6" x14ac:dyDescent="0.3">
      <c r="C561" s="29" t="s">
        <v>6</v>
      </c>
      <c r="D561" s="30">
        <f t="shared" ref="D561:D615" ca="1" si="209">INDIRECT("Frames!C"&amp;$A564)</f>
        <v>132</v>
      </c>
      <c r="F561" s="28"/>
    </row>
    <row r="563" spans="1:6" x14ac:dyDescent="0.3">
      <c r="C563" s="37" t="s">
        <v>33</v>
      </c>
      <c r="D563" s="37" t="s">
        <v>35</v>
      </c>
      <c r="E563" s="37" t="s">
        <v>32</v>
      </c>
      <c r="F563" s="37" t="s">
        <v>34</v>
      </c>
    </row>
    <row r="564" spans="1:6" x14ac:dyDescent="0.3">
      <c r="A564" s="27">
        <f t="shared" ref="A564" si="210">A546+21</f>
        <v>44</v>
      </c>
      <c r="C564" s="31">
        <f t="shared" ref="C564:C627" si="211">C546</f>
        <v>1</v>
      </c>
      <c r="D564" s="32">
        <f t="shared" ca="1" si="204"/>
        <v>44.600000000000009</v>
      </c>
      <c r="E564" s="33">
        <f t="shared" ca="1" si="205"/>
        <v>0</v>
      </c>
      <c r="F564" s="33">
        <f t="shared" ca="1" si="206"/>
        <v>0</v>
      </c>
    </row>
    <row r="565" spans="1:6" x14ac:dyDescent="0.3">
      <c r="A565" s="27">
        <f t="shared" ref="A565:A577" si="212">A564+1</f>
        <v>45</v>
      </c>
      <c r="C565" s="31">
        <f t="shared" si="211"/>
        <v>2</v>
      </c>
      <c r="D565" s="32">
        <f t="shared" ca="1" si="204"/>
        <v>44.600000000000009</v>
      </c>
      <c r="E565" s="33">
        <f t="shared" ca="1" si="205"/>
        <v>3.4849700000000023</v>
      </c>
      <c r="F565" s="33">
        <f t="shared" ca="1" si="206"/>
        <v>0</v>
      </c>
    </row>
    <row r="566" spans="1:6" x14ac:dyDescent="0.3">
      <c r="A566" s="27">
        <f t="shared" si="212"/>
        <v>46</v>
      </c>
      <c r="C566" s="31">
        <f t="shared" si="211"/>
        <v>3</v>
      </c>
      <c r="D566" s="32">
        <f t="shared" ca="1" si="204"/>
        <v>44.600000000000009</v>
      </c>
      <c r="E566" s="33">
        <f t="shared" ca="1" si="205"/>
        <v>6.9849700000000023</v>
      </c>
      <c r="F566" s="33">
        <f t="shared" ca="1" si="206"/>
        <v>0</v>
      </c>
    </row>
    <row r="567" spans="1:6" x14ac:dyDescent="0.3">
      <c r="A567" s="27">
        <f t="shared" si="212"/>
        <v>47</v>
      </c>
      <c r="C567" s="31">
        <f t="shared" si="211"/>
        <v>4</v>
      </c>
      <c r="D567" s="32">
        <f t="shared" ca="1" si="204"/>
        <v>44.600000000000009</v>
      </c>
      <c r="E567" s="33">
        <f t="shared" ca="1" si="205"/>
        <v>9.834970000000002</v>
      </c>
      <c r="F567" s="33">
        <f t="shared" ca="1" si="206"/>
        <v>0</v>
      </c>
    </row>
    <row r="568" spans="1:6" x14ac:dyDescent="0.3">
      <c r="A568" s="27">
        <f t="shared" si="212"/>
        <v>48</v>
      </c>
      <c r="C568" s="31">
        <f t="shared" si="211"/>
        <v>5</v>
      </c>
      <c r="D568" s="32">
        <f t="shared" ca="1" si="204"/>
        <v>44.600000000000009</v>
      </c>
      <c r="E568" s="33">
        <f t="shared" ca="1" si="205"/>
        <v>12.284970000000001</v>
      </c>
      <c r="F568" s="33">
        <f t="shared" ca="1" si="206"/>
        <v>0</v>
      </c>
    </row>
    <row r="569" spans="1:6" x14ac:dyDescent="0.3">
      <c r="A569" s="27">
        <f t="shared" si="212"/>
        <v>49</v>
      </c>
      <c r="C569" s="31">
        <f t="shared" si="211"/>
        <v>6</v>
      </c>
      <c r="D569" s="32">
        <f t="shared" ca="1" si="204"/>
        <v>44.600000000000009</v>
      </c>
      <c r="E569" s="33">
        <f t="shared" ca="1" si="205"/>
        <v>14.33497</v>
      </c>
      <c r="F569" s="33">
        <f t="shared" ca="1" si="206"/>
        <v>0</v>
      </c>
    </row>
    <row r="570" spans="1:6" x14ac:dyDescent="0.3">
      <c r="A570" s="27">
        <f t="shared" si="212"/>
        <v>50</v>
      </c>
      <c r="C570" s="31">
        <f t="shared" si="211"/>
        <v>7</v>
      </c>
      <c r="D570" s="32">
        <f t="shared" ca="1" si="204"/>
        <v>44.600000000000009</v>
      </c>
      <c r="E570" s="33">
        <f t="shared" ca="1" si="205"/>
        <v>15.984970000000001</v>
      </c>
      <c r="F570" s="33">
        <f t="shared" ca="1" si="206"/>
        <v>0</v>
      </c>
    </row>
    <row r="571" spans="1:6" x14ac:dyDescent="0.3">
      <c r="A571" s="27">
        <f t="shared" si="212"/>
        <v>51</v>
      </c>
      <c r="C571" s="31">
        <f t="shared" si="211"/>
        <v>8</v>
      </c>
      <c r="D571" s="32">
        <f t="shared" ca="1" si="204"/>
        <v>44.600000000000009</v>
      </c>
      <c r="E571" s="33">
        <f t="shared" ca="1" si="205"/>
        <v>17</v>
      </c>
      <c r="F571" s="33">
        <f t="shared" ca="1" si="206"/>
        <v>0.25</v>
      </c>
    </row>
    <row r="572" spans="1:6" x14ac:dyDescent="0.3">
      <c r="A572" s="27">
        <f t="shared" si="212"/>
        <v>52</v>
      </c>
      <c r="C572" s="31">
        <f t="shared" si="211"/>
        <v>9</v>
      </c>
      <c r="D572" s="32">
        <f t="shared" ca="1" si="204"/>
        <v>44.600000000000009</v>
      </c>
      <c r="E572" s="33">
        <f t="shared" ca="1" si="205"/>
        <v>18.042524999999998</v>
      </c>
      <c r="F572" s="33">
        <f t="shared" ca="1" si="206"/>
        <v>1</v>
      </c>
    </row>
    <row r="573" spans="1:6" x14ac:dyDescent="0.3">
      <c r="A573" s="27">
        <f t="shared" si="212"/>
        <v>53</v>
      </c>
      <c r="C573" s="31">
        <f t="shared" si="211"/>
        <v>10</v>
      </c>
      <c r="D573" s="32">
        <f t="shared" ca="1" si="204"/>
        <v>44.600000000000009</v>
      </c>
      <c r="E573" s="33">
        <f t="shared" ca="1" si="205"/>
        <v>18.390999999999998</v>
      </c>
      <c r="F573" s="33">
        <f t="shared" ca="1" si="206"/>
        <v>2</v>
      </c>
    </row>
    <row r="574" spans="1:6" x14ac:dyDescent="0.3">
      <c r="A574" s="27">
        <f t="shared" si="212"/>
        <v>54</v>
      </c>
      <c r="C574" s="31">
        <f t="shared" si="211"/>
        <v>11</v>
      </c>
      <c r="D574" s="32">
        <f t="shared" ca="1" si="204"/>
        <v>44.600000000000009</v>
      </c>
      <c r="E574" s="33">
        <f t="shared" ca="1" si="205"/>
        <v>18.399999999999999</v>
      </c>
      <c r="F574" s="33">
        <f t="shared" ca="1" si="206"/>
        <v>3.5</v>
      </c>
    </row>
    <row r="575" spans="1:6" x14ac:dyDescent="0.3">
      <c r="A575" s="27">
        <f t="shared" si="212"/>
        <v>55</v>
      </c>
      <c r="C575" s="31">
        <f t="shared" si="211"/>
        <v>12</v>
      </c>
      <c r="D575" s="32">
        <f t="shared" ca="1" si="204"/>
        <v>44.600000000000009</v>
      </c>
      <c r="E575" s="33">
        <f t="shared" ca="1" si="205"/>
        <v>18.399999999999999</v>
      </c>
      <c r="F575" s="33">
        <f t="shared" ca="1" si="206"/>
        <v>5.6</v>
      </c>
    </row>
    <row r="576" spans="1:6" x14ac:dyDescent="0.3">
      <c r="A576" s="27">
        <f t="shared" si="212"/>
        <v>56</v>
      </c>
      <c r="C576" s="31">
        <f t="shared" si="211"/>
        <v>13</v>
      </c>
      <c r="D576" s="32">
        <f t="shared" ca="1" si="204"/>
        <v>44.600000000000009</v>
      </c>
      <c r="E576" s="33">
        <f t="shared" ca="1" si="205"/>
        <v>18.399999999999999</v>
      </c>
      <c r="F576" s="33">
        <f t="shared" ca="1" si="206"/>
        <v>7.4</v>
      </c>
    </row>
    <row r="577" spans="1:6" x14ac:dyDescent="0.3">
      <c r="A577" s="27">
        <f t="shared" si="212"/>
        <v>57</v>
      </c>
      <c r="C577" s="34">
        <f t="shared" si="211"/>
        <v>14</v>
      </c>
      <c r="D577" s="35">
        <f t="shared" ca="1" si="204"/>
        <v>44.600000000000009</v>
      </c>
      <c r="E577" s="36">
        <f t="shared" ca="1" si="205"/>
        <v>18.399999999999999</v>
      </c>
      <c r="F577" s="36">
        <f t="shared" ca="1" si="206"/>
        <v>9</v>
      </c>
    </row>
    <row r="579" spans="1:6" x14ac:dyDescent="0.3">
      <c r="C579" s="29" t="s">
        <v>6</v>
      </c>
      <c r="D579" s="30">
        <f t="shared" ca="1" si="209"/>
        <v>134</v>
      </c>
      <c r="F579" s="28"/>
    </row>
    <row r="581" spans="1:6" x14ac:dyDescent="0.3">
      <c r="C581" s="37" t="s">
        <v>33</v>
      </c>
      <c r="D581" s="37" t="s">
        <v>35</v>
      </c>
      <c r="E581" s="37" t="s">
        <v>32</v>
      </c>
      <c r="F581" s="37" t="s">
        <v>34</v>
      </c>
    </row>
    <row r="582" spans="1:6" x14ac:dyDescent="0.3">
      <c r="A582" s="27">
        <f t="shared" ref="A582" si="213">A564+21</f>
        <v>65</v>
      </c>
      <c r="C582" s="31">
        <f t="shared" ref="C582" si="214">C564</f>
        <v>1</v>
      </c>
      <c r="D582" s="32">
        <f t="shared" ca="1" si="204"/>
        <v>43.000000000000014</v>
      </c>
      <c r="E582" s="33">
        <f t="shared" ca="1" si="205"/>
        <v>0</v>
      </c>
      <c r="F582" s="33">
        <f t="shared" ca="1" si="206"/>
        <v>0</v>
      </c>
    </row>
    <row r="583" spans="1:6" x14ac:dyDescent="0.3">
      <c r="A583" s="27">
        <f t="shared" ref="A583:A595" si="215">A582+1</f>
        <v>66</v>
      </c>
      <c r="C583" s="31">
        <f t="shared" si="211"/>
        <v>2</v>
      </c>
      <c r="D583" s="32">
        <f t="shared" ca="1" si="204"/>
        <v>43.000000000000014</v>
      </c>
      <c r="E583" s="33">
        <f t="shared" ca="1" si="205"/>
        <v>3.2923800000000032</v>
      </c>
      <c r="F583" s="33">
        <f t="shared" ca="1" si="206"/>
        <v>0</v>
      </c>
    </row>
    <row r="584" spans="1:6" x14ac:dyDescent="0.3">
      <c r="A584" s="27">
        <f t="shared" si="215"/>
        <v>67</v>
      </c>
      <c r="C584" s="31">
        <f t="shared" si="211"/>
        <v>3</v>
      </c>
      <c r="D584" s="32">
        <f t="shared" ca="1" si="204"/>
        <v>43.000000000000014</v>
      </c>
      <c r="E584" s="33">
        <f t="shared" ca="1" si="205"/>
        <v>6.7923800000000032</v>
      </c>
      <c r="F584" s="33">
        <f t="shared" ca="1" si="206"/>
        <v>0</v>
      </c>
    </row>
    <row r="585" spans="1:6" x14ac:dyDescent="0.3">
      <c r="A585" s="27">
        <f t="shared" si="215"/>
        <v>68</v>
      </c>
      <c r="C585" s="31">
        <f t="shared" si="211"/>
        <v>4</v>
      </c>
      <c r="D585" s="32">
        <f t="shared" ca="1" si="204"/>
        <v>43.000000000000014</v>
      </c>
      <c r="E585" s="33">
        <f t="shared" ca="1" si="205"/>
        <v>9.6423800000000028</v>
      </c>
      <c r="F585" s="33">
        <f t="shared" ca="1" si="206"/>
        <v>0</v>
      </c>
    </row>
    <row r="586" spans="1:6" x14ac:dyDescent="0.3">
      <c r="A586" s="27">
        <f t="shared" si="215"/>
        <v>69</v>
      </c>
      <c r="C586" s="31">
        <f t="shared" si="211"/>
        <v>5</v>
      </c>
      <c r="D586" s="32">
        <f t="shared" ca="1" si="204"/>
        <v>43.000000000000014</v>
      </c>
      <c r="E586" s="33">
        <f t="shared" ca="1" si="205"/>
        <v>12.092380000000002</v>
      </c>
      <c r="F586" s="33">
        <f t="shared" ca="1" si="206"/>
        <v>0</v>
      </c>
    </row>
    <row r="587" spans="1:6" x14ac:dyDescent="0.3">
      <c r="A587" s="27">
        <f t="shared" si="215"/>
        <v>70</v>
      </c>
      <c r="C587" s="31">
        <f t="shared" si="211"/>
        <v>6</v>
      </c>
      <c r="D587" s="32">
        <f t="shared" ca="1" si="204"/>
        <v>43.000000000000014</v>
      </c>
      <c r="E587" s="33">
        <f t="shared" ca="1" si="205"/>
        <v>14.142380000000001</v>
      </c>
      <c r="F587" s="33">
        <f t="shared" ca="1" si="206"/>
        <v>0</v>
      </c>
    </row>
    <row r="588" spans="1:6" x14ac:dyDescent="0.3">
      <c r="A588" s="27">
        <f t="shared" si="215"/>
        <v>71</v>
      </c>
      <c r="C588" s="31">
        <f t="shared" si="211"/>
        <v>7</v>
      </c>
      <c r="D588" s="32">
        <f t="shared" ca="1" si="204"/>
        <v>43.000000000000014</v>
      </c>
      <c r="E588" s="33">
        <f t="shared" ca="1" si="205"/>
        <v>15.792380000000001</v>
      </c>
      <c r="F588" s="33">
        <f t="shared" ca="1" si="206"/>
        <v>0</v>
      </c>
    </row>
    <row r="589" spans="1:6" x14ac:dyDescent="0.3">
      <c r="A589" s="27">
        <f t="shared" si="215"/>
        <v>72</v>
      </c>
      <c r="C589" s="31">
        <f t="shared" si="211"/>
        <v>8</v>
      </c>
      <c r="D589" s="32">
        <f t="shared" ca="1" si="204"/>
        <v>43.000000000000014</v>
      </c>
      <c r="E589" s="33">
        <f t="shared" ca="1" si="205"/>
        <v>17</v>
      </c>
      <c r="F589" s="33">
        <f t="shared" ca="1" si="206"/>
        <v>0.3</v>
      </c>
    </row>
    <row r="590" spans="1:6" x14ac:dyDescent="0.3">
      <c r="A590" s="27">
        <f t="shared" si="215"/>
        <v>73</v>
      </c>
      <c r="C590" s="31">
        <f t="shared" si="211"/>
        <v>9</v>
      </c>
      <c r="D590" s="32">
        <f t="shared" ca="1" si="204"/>
        <v>43.000000000000014</v>
      </c>
      <c r="E590" s="33">
        <f t="shared" ca="1" si="205"/>
        <v>17.962336000000001</v>
      </c>
      <c r="F590" s="33">
        <f t="shared" ca="1" si="206"/>
        <v>1</v>
      </c>
    </row>
    <row r="591" spans="1:6" x14ac:dyDescent="0.3">
      <c r="A591" s="27">
        <f t="shared" si="215"/>
        <v>74</v>
      </c>
      <c r="C591" s="31">
        <f t="shared" si="211"/>
        <v>10</v>
      </c>
      <c r="D591" s="32">
        <f t="shared" ca="1" si="204"/>
        <v>43.000000000000014</v>
      </c>
      <c r="E591" s="33">
        <f t="shared" ca="1" si="205"/>
        <v>18.373999999999999</v>
      </c>
      <c r="F591" s="33">
        <f t="shared" ca="1" si="206"/>
        <v>2</v>
      </c>
    </row>
    <row r="592" spans="1:6" x14ac:dyDescent="0.3">
      <c r="A592" s="27">
        <f t="shared" si="215"/>
        <v>75</v>
      </c>
      <c r="C592" s="31">
        <f t="shared" si="211"/>
        <v>11</v>
      </c>
      <c r="D592" s="32">
        <f t="shared" ca="1" si="204"/>
        <v>43.000000000000014</v>
      </c>
      <c r="E592" s="33">
        <f t="shared" ca="1" si="205"/>
        <v>18.399999999999999</v>
      </c>
      <c r="F592" s="33">
        <f t="shared" ca="1" si="206"/>
        <v>3.5</v>
      </c>
    </row>
    <row r="593" spans="1:6" x14ac:dyDescent="0.3">
      <c r="A593" s="27">
        <f t="shared" si="215"/>
        <v>76</v>
      </c>
      <c r="C593" s="31">
        <f t="shared" si="211"/>
        <v>12</v>
      </c>
      <c r="D593" s="32">
        <f t="shared" ca="1" si="204"/>
        <v>43.000000000000014</v>
      </c>
      <c r="E593" s="33">
        <f t="shared" ca="1" si="205"/>
        <v>18.399999999999999</v>
      </c>
      <c r="F593" s="33">
        <f t="shared" ca="1" si="206"/>
        <v>5.6</v>
      </c>
    </row>
    <row r="594" spans="1:6" x14ac:dyDescent="0.3">
      <c r="A594" s="27">
        <f t="shared" si="215"/>
        <v>77</v>
      </c>
      <c r="C594" s="31">
        <f t="shared" si="211"/>
        <v>13</v>
      </c>
      <c r="D594" s="32">
        <f t="shared" ca="1" si="204"/>
        <v>43.000000000000014</v>
      </c>
      <c r="E594" s="33">
        <f t="shared" ca="1" si="205"/>
        <v>18.399999999999999</v>
      </c>
      <c r="F594" s="33">
        <f t="shared" ca="1" si="206"/>
        <v>7.4</v>
      </c>
    </row>
    <row r="595" spans="1:6" x14ac:dyDescent="0.3">
      <c r="A595" s="27">
        <f t="shared" si="215"/>
        <v>78</v>
      </c>
      <c r="C595" s="34">
        <f t="shared" si="211"/>
        <v>14</v>
      </c>
      <c r="D595" s="35">
        <f t="shared" ca="1" si="204"/>
        <v>43.000000000000014</v>
      </c>
      <c r="E595" s="36">
        <f t="shared" ca="1" si="205"/>
        <v>18.399999999999999</v>
      </c>
      <c r="F595" s="36">
        <f t="shared" ca="1" si="206"/>
        <v>9</v>
      </c>
    </row>
    <row r="597" spans="1:6" x14ac:dyDescent="0.3">
      <c r="C597" s="29" t="s">
        <v>6</v>
      </c>
      <c r="D597" s="30">
        <f t="shared" ca="1" si="209"/>
        <v>136</v>
      </c>
      <c r="F597" s="28"/>
    </row>
    <row r="599" spans="1:6" x14ac:dyDescent="0.3">
      <c r="C599" s="37" t="s">
        <v>33</v>
      </c>
      <c r="D599" s="37" t="s">
        <v>35</v>
      </c>
      <c r="E599" s="37" t="s">
        <v>32</v>
      </c>
      <c r="F599" s="37" t="s">
        <v>34</v>
      </c>
    </row>
    <row r="600" spans="1:6" x14ac:dyDescent="0.3">
      <c r="A600" s="27">
        <f t="shared" ref="A600" si="216">A582+21</f>
        <v>86</v>
      </c>
      <c r="C600" s="31">
        <f t="shared" ref="C600" si="217">C582</f>
        <v>1</v>
      </c>
      <c r="D600" s="32">
        <f t="shared" ca="1" si="204"/>
        <v>41.40000000000002</v>
      </c>
      <c r="E600" s="33">
        <f t="shared" ca="1" si="205"/>
        <v>0</v>
      </c>
      <c r="F600" s="33">
        <f t="shared" ca="1" si="206"/>
        <v>0</v>
      </c>
    </row>
    <row r="601" spans="1:6" x14ac:dyDescent="0.3">
      <c r="A601" s="27">
        <f t="shared" ref="A601:A613" si="218">A600+1</f>
        <v>87</v>
      </c>
      <c r="C601" s="31">
        <f t="shared" si="211"/>
        <v>2</v>
      </c>
      <c r="D601" s="32">
        <f t="shared" ca="1" si="204"/>
        <v>41.40000000000002</v>
      </c>
      <c r="E601" s="33">
        <f t="shared" ca="1" si="205"/>
        <v>3.0997900000000005</v>
      </c>
      <c r="F601" s="33">
        <f t="shared" ca="1" si="206"/>
        <v>0</v>
      </c>
    </row>
    <row r="602" spans="1:6" x14ac:dyDescent="0.3">
      <c r="A602" s="27">
        <f t="shared" si="218"/>
        <v>88</v>
      </c>
      <c r="C602" s="31">
        <f t="shared" si="211"/>
        <v>3</v>
      </c>
      <c r="D602" s="32">
        <f t="shared" ca="1" si="204"/>
        <v>41.40000000000002</v>
      </c>
      <c r="E602" s="33">
        <f t="shared" ca="1" si="205"/>
        <v>6.5997900000000005</v>
      </c>
      <c r="F602" s="33">
        <f t="shared" ca="1" si="206"/>
        <v>0</v>
      </c>
    </row>
    <row r="603" spans="1:6" x14ac:dyDescent="0.3">
      <c r="A603" s="27">
        <f t="shared" si="218"/>
        <v>89</v>
      </c>
      <c r="C603" s="31">
        <f t="shared" si="211"/>
        <v>4</v>
      </c>
      <c r="D603" s="32">
        <f t="shared" ca="1" si="204"/>
        <v>41.40000000000002</v>
      </c>
      <c r="E603" s="33">
        <f t="shared" ca="1" si="205"/>
        <v>9.4497900000000001</v>
      </c>
      <c r="F603" s="33">
        <f t="shared" ca="1" si="206"/>
        <v>0</v>
      </c>
    </row>
    <row r="604" spans="1:6" x14ac:dyDescent="0.3">
      <c r="A604" s="27">
        <f t="shared" si="218"/>
        <v>90</v>
      </c>
      <c r="C604" s="31">
        <f t="shared" si="211"/>
        <v>5</v>
      </c>
      <c r="D604" s="32">
        <f t="shared" ca="1" si="204"/>
        <v>41.40000000000002</v>
      </c>
      <c r="E604" s="33">
        <f t="shared" ca="1" si="205"/>
        <v>11.899789999999999</v>
      </c>
      <c r="F604" s="33">
        <f t="shared" ca="1" si="206"/>
        <v>0</v>
      </c>
    </row>
    <row r="605" spans="1:6" x14ac:dyDescent="0.3">
      <c r="A605" s="27">
        <f t="shared" si="218"/>
        <v>91</v>
      </c>
      <c r="C605" s="31">
        <f t="shared" si="211"/>
        <v>6</v>
      </c>
      <c r="D605" s="32">
        <f t="shared" ca="1" si="204"/>
        <v>41.40000000000002</v>
      </c>
      <c r="E605" s="33">
        <f t="shared" ca="1" si="205"/>
        <v>13.94979</v>
      </c>
      <c r="F605" s="33">
        <f t="shared" ca="1" si="206"/>
        <v>0</v>
      </c>
    </row>
    <row r="606" spans="1:6" x14ac:dyDescent="0.3">
      <c r="A606" s="27">
        <f t="shared" si="218"/>
        <v>92</v>
      </c>
      <c r="C606" s="31">
        <f t="shared" si="211"/>
        <v>7</v>
      </c>
      <c r="D606" s="32">
        <f t="shared" ca="1" si="204"/>
        <v>41.40000000000002</v>
      </c>
      <c r="E606" s="33">
        <f t="shared" ca="1" si="205"/>
        <v>15.59979</v>
      </c>
      <c r="F606" s="33">
        <f t="shared" ca="1" si="206"/>
        <v>0</v>
      </c>
    </row>
    <row r="607" spans="1:6" x14ac:dyDescent="0.3">
      <c r="A607" s="27">
        <f t="shared" si="218"/>
        <v>93</v>
      </c>
      <c r="C607" s="31">
        <f t="shared" si="211"/>
        <v>8</v>
      </c>
      <c r="D607" s="32">
        <f t="shared" ca="1" si="204"/>
        <v>41.40000000000002</v>
      </c>
      <c r="E607" s="33">
        <f t="shared" ca="1" si="205"/>
        <v>17</v>
      </c>
      <c r="F607" s="33">
        <f t="shared" ca="1" si="206"/>
        <v>0.4</v>
      </c>
    </row>
    <row r="608" spans="1:6" x14ac:dyDescent="0.3">
      <c r="A608" s="27">
        <f t="shared" si="218"/>
        <v>94</v>
      </c>
      <c r="C608" s="31">
        <f t="shared" si="211"/>
        <v>9</v>
      </c>
      <c r="D608" s="32">
        <f t="shared" ca="1" si="204"/>
        <v>41.40000000000002</v>
      </c>
      <c r="E608" s="33">
        <f t="shared" ca="1" si="205"/>
        <v>17.801957999999999</v>
      </c>
      <c r="F608" s="33">
        <f t="shared" ca="1" si="206"/>
        <v>1</v>
      </c>
    </row>
    <row r="609" spans="1:6" x14ac:dyDescent="0.3">
      <c r="A609" s="27">
        <f t="shared" si="218"/>
        <v>95</v>
      </c>
      <c r="C609" s="31">
        <f t="shared" si="211"/>
        <v>10</v>
      </c>
      <c r="D609" s="32">
        <f t="shared" ca="1" si="204"/>
        <v>41.40000000000002</v>
      </c>
      <c r="E609" s="33">
        <f t="shared" ca="1" si="205"/>
        <v>18.303000000000001</v>
      </c>
      <c r="F609" s="33">
        <f t="shared" ca="1" si="206"/>
        <v>2</v>
      </c>
    </row>
    <row r="610" spans="1:6" x14ac:dyDescent="0.3">
      <c r="A610" s="27">
        <f t="shared" si="218"/>
        <v>96</v>
      </c>
      <c r="C610" s="31">
        <f t="shared" si="211"/>
        <v>11</v>
      </c>
      <c r="D610" s="32">
        <f t="shared" ref="D610:D673" ca="1" si="219">INDIRECT("Frames!C"&amp;$A610+3)</f>
        <v>41.40000000000002</v>
      </c>
      <c r="E610" s="33">
        <f t="shared" ref="E610:E673" ca="1" si="220">INDIRECT("Frames!D"&amp;$A610+3)</f>
        <v>18.399999999999999</v>
      </c>
      <c r="F610" s="33">
        <f t="shared" ref="F610:F673" ca="1" si="221">INDIRECT("Frames!E"&amp;$A610+3)</f>
        <v>3.5</v>
      </c>
    </row>
    <row r="611" spans="1:6" x14ac:dyDescent="0.3">
      <c r="A611" s="27">
        <f t="shared" si="218"/>
        <v>97</v>
      </c>
      <c r="C611" s="31">
        <f t="shared" si="211"/>
        <v>12</v>
      </c>
      <c r="D611" s="32">
        <f t="shared" ca="1" si="219"/>
        <v>41.40000000000002</v>
      </c>
      <c r="E611" s="33">
        <f t="shared" ca="1" si="220"/>
        <v>18.399999999999999</v>
      </c>
      <c r="F611" s="33">
        <f t="shared" ca="1" si="221"/>
        <v>5.6</v>
      </c>
    </row>
    <row r="612" spans="1:6" x14ac:dyDescent="0.3">
      <c r="A612" s="27">
        <f t="shared" si="218"/>
        <v>98</v>
      </c>
      <c r="C612" s="31">
        <f t="shared" si="211"/>
        <v>13</v>
      </c>
      <c r="D612" s="32">
        <f t="shared" ca="1" si="219"/>
        <v>41.40000000000002</v>
      </c>
      <c r="E612" s="33">
        <f t="shared" ca="1" si="220"/>
        <v>18.399999999999999</v>
      </c>
      <c r="F612" s="33">
        <f t="shared" ca="1" si="221"/>
        <v>7.4</v>
      </c>
    </row>
    <row r="613" spans="1:6" x14ac:dyDescent="0.3">
      <c r="A613" s="27">
        <f t="shared" si="218"/>
        <v>99</v>
      </c>
      <c r="C613" s="34">
        <f t="shared" si="211"/>
        <v>14</v>
      </c>
      <c r="D613" s="35">
        <f t="shared" ca="1" si="219"/>
        <v>41.40000000000002</v>
      </c>
      <c r="E613" s="36">
        <f t="shared" ca="1" si="220"/>
        <v>18.399999999999999</v>
      </c>
      <c r="F613" s="36">
        <f t="shared" ca="1" si="221"/>
        <v>9</v>
      </c>
    </row>
    <row r="615" spans="1:6" x14ac:dyDescent="0.3">
      <c r="C615" s="29" t="s">
        <v>6</v>
      </c>
      <c r="D615" s="30">
        <f t="shared" ca="1" si="209"/>
        <v>138</v>
      </c>
      <c r="F615" s="28"/>
    </row>
    <row r="617" spans="1:6" x14ac:dyDescent="0.3">
      <c r="C617" s="37" t="s">
        <v>33</v>
      </c>
      <c r="D617" s="37" t="s">
        <v>35</v>
      </c>
      <c r="E617" s="37" t="s">
        <v>32</v>
      </c>
      <c r="F617" s="37" t="s">
        <v>34</v>
      </c>
    </row>
    <row r="618" spans="1:6" x14ac:dyDescent="0.3">
      <c r="A618" s="27">
        <f t="shared" ref="A618" si="222">A600+21</f>
        <v>107</v>
      </c>
      <c r="C618" s="31">
        <f t="shared" ref="C618" si="223">C600</f>
        <v>1</v>
      </c>
      <c r="D618" s="32">
        <f t="shared" ca="1" si="219"/>
        <v>39.800000000000026</v>
      </c>
      <c r="E618" s="33">
        <f t="shared" ca="1" si="220"/>
        <v>0</v>
      </c>
      <c r="F618" s="33">
        <f t="shared" ca="1" si="221"/>
        <v>0</v>
      </c>
    </row>
    <row r="619" spans="1:6" x14ac:dyDescent="0.3">
      <c r="A619" s="27">
        <f t="shared" ref="A619:A631" si="224">A618+1</f>
        <v>108</v>
      </c>
      <c r="C619" s="31">
        <f t="shared" si="211"/>
        <v>2</v>
      </c>
      <c r="D619" s="32">
        <f t="shared" ca="1" si="219"/>
        <v>39.800000000000026</v>
      </c>
      <c r="E619" s="33">
        <f t="shared" ca="1" si="220"/>
        <v>2.7146100000000022</v>
      </c>
      <c r="F619" s="33">
        <f t="shared" ca="1" si="221"/>
        <v>0</v>
      </c>
    </row>
    <row r="620" spans="1:6" x14ac:dyDescent="0.3">
      <c r="A620" s="27">
        <f t="shared" si="224"/>
        <v>109</v>
      </c>
      <c r="C620" s="31">
        <f t="shared" si="211"/>
        <v>3</v>
      </c>
      <c r="D620" s="32">
        <f t="shared" ca="1" si="219"/>
        <v>39.800000000000026</v>
      </c>
      <c r="E620" s="33">
        <f t="shared" ca="1" si="220"/>
        <v>6.2146100000000022</v>
      </c>
      <c r="F620" s="33">
        <f t="shared" ca="1" si="221"/>
        <v>0</v>
      </c>
    </row>
    <row r="621" spans="1:6" x14ac:dyDescent="0.3">
      <c r="A621" s="27">
        <f t="shared" si="224"/>
        <v>110</v>
      </c>
      <c r="C621" s="31">
        <f t="shared" si="211"/>
        <v>4</v>
      </c>
      <c r="D621" s="32">
        <f t="shared" ca="1" si="219"/>
        <v>39.800000000000026</v>
      </c>
      <c r="E621" s="33">
        <f t="shared" ca="1" si="220"/>
        <v>9.0646100000000018</v>
      </c>
      <c r="F621" s="33">
        <f t="shared" ca="1" si="221"/>
        <v>0</v>
      </c>
    </row>
    <row r="622" spans="1:6" x14ac:dyDescent="0.3">
      <c r="A622" s="27">
        <f t="shared" si="224"/>
        <v>111</v>
      </c>
      <c r="C622" s="31">
        <f t="shared" si="211"/>
        <v>5</v>
      </c>
      <c r="D622" s="32">
        <f t="shared" ca="1" si="219"/>
        <v>39.800000000000026</v>
      </c>
      <c r="E622" s="33">
        <f t="shared" ca="1" si="220"/>
        <v>11.514610000000001</v>
      </c>
      <c r="F622" s="33">
        <f t="shared" ca="1" si="221"/>
        <v>0</v>
      </c>
    </row>
    <row r="623" spans="1:6" x14ac:dyDescent="0.3">
      <c r="A623" s="27">
        <f t="shared" si="224"/>
        <v>112</v>
      </c>
      <c r="C623" s="31">
        <f t="shared" si="211"/>
        <v>6</v>
      </c>
      <c r="D623" s="32">
        <f t="shared" ca="1" si="219"/>
        <v>39.800000000000026</v>
      </c>
      <c r="E623" s="33">
        <f t="shared" ca="1" si="220"/>
        <v>13.56461</v>
      </c>
      <c r="F623" s="33">
        <f t="shared" ca="1" si="221"/>
        <v>0</v>
      </c>
    </row>
    <row r="624" spans="1:6" x14ac:dyDescent="0.3">
      <c r="A624" s="27">
        <f t="shared" si="224"/>
        <v>113</v>
      </c>
      <c r="C624" s="31">
        <f t="shared" si="211"/>
        <v>7</v>
      </c>
      <c r="D624" s="32">
        <f t="shared" ca="1" si="219"/>
        <v>39.800000000000026</v>
      </c>
      <c r="E624" s="33">
        <f t="shared" ca="1" si="220"/>
        <v>15.21461</v>
      </c>
      <c r="F624" s="33">
        <f t="shared" ca="1" si="221"/>
        <v>0</v>
      </c>
    </row>
    <row r="625" spans="1:6" x14ac:dyDescent="0.3">
      <c r="A625" s="27">
        <f t="shared" si="224"/>
        <v>114</v>
      </c>
      <c r="C625" s="31">
        <f t="shared" si="211"/>
        <v>8</v>
      </c>
      <c r="D625" s="32">
        <f t="shared" ca="1" si="219"/>
        <v>39.800000000000026</v>
      </c>
      <c r="E625" s="33">
        <f t="shared" ca="1" si="220"/>
        <v>16.5</v>
      </c>
      <c r="F625" s="33">
        <f t="shared" ca="1" si="221"/>
        <v>0.24</v>
      </c>
    </row>
    <row r="626" spans="1:6" x14ac:dyDescent="0.3">
      <c r="A626" s="27">
        <f t="shared" si="224"/>
        <v>115</v>
      </c>
      <c r="C626" s="31">
        <f t="shared" si="211"/>
        <v>9</v>
      </c>
      <c r="D626" s="32">
        <f t="shared" ca="1" si="219"/>
        <v>39.800000000000026</v>
      </c>
      <c r="E626" s="33">
        <f t="shared" ca="1" si="220"/>
        <v>17.561391</v>
      </c>
      <c r="F626" s="33">
        <f t="shared" ca="1" si="221"/>
        <v>1</v>
      </c>
    </row>
    <row r="627" spans="1:6" x14ac:dyDescent="0.3">
      <c r="A627" s="27">
        <f t="shared" si="224"/>
        <v>116</v>
      </c>
      <c r="C627" s="31">
        <f t="shared" si="211"/>
        <v>10</v>
      </c>
      <c r="D627" s="32">
        <f t="shared" ca="1" si="219"/>
        <v>39.800000000000026</v>
      </c>
      <c r="E627" s="33">
        <f t="shared" ca="1" si="220"/>
        <v>18.18</v>
      </c>
      <c r="F627" s="33">
        <f t="shared" ca="1" si="221"/>
        <v>2</v>
      </c>
    </row>
    <row r="628" spans="1:6" x14ac:dyDescent="0.3">
      <c r="A628" s="27">
        <f t="shared" si="224"/>
        <v>117</v>
      </c>
      <c r="C628" s="31">
        <f t="shared" ref="C628:C691" si="225">C610</f>
        <v>11</v>
      </c>
      <c r="D628" s="32">
        <f t="shared" ca="1" si="219"/>
        <v>39.800000000000026</v>
      </c>
      <c r="E628" s="33">
        <f t="shared" ca="1" si="220"/>
        <v>18.399999999999999</v>
      </c>
      <c r="F628" s="33">
        <f t="shared" ca="1" si="221"/>
        <v>3.5</v>
      </c>
    </row>
    <row r="629" spans="1:6" x14ac:dyDescent="0.3">
      <c r="A629" s="27">
        <f t="shared" si="224"/>
        <v>118</v>
      </c>
      <c r="C629" s="31">
        <f t="shared" si="225"/>
        <v>12</v>
      </c>
      <c r="D629" s="32">
        <f t="shared" ca="1" si="219"/>
        <v>39.800000000000026</v>
      </c>
      <c r="E629" s="33">
        <f t="shared" ca="1" si="220"/>
        <v>18.399999999999999</v>
      </c>
      <c r="F629" s="33">
        <f t="shared" ca="1" si="221"/>
        <v>5.6</v>
      </c>
    </row>
    <row r="630" spans="1:6" x14ac:dyDescent="0.3">
      <c r="A630" s="27">
        <f t="shared" si="224"/>
        <v>119</v>
      </c>
      <c r="C630" s="31">
        <f t="shared" si="225"/>
        <v>13</v>
      </c>
      <c r="D630" s="32">
        <f t="shared" ca="1" si="219"/>
        <v>39.800000000000026</v>
      </c>
      <c r="E630" s="33">
        <f t="shared" ca="1" si="220"/>
        <v>18.399999999999999</v>
      </c>
      <c r="F630" s="33">
        <f t="shared" ca="1" si="221"/>
        <v>7.4</v>
      </c>
    </row>
    <row r="631" spans="1:6" x14ac:dyDescent="0.3">
      <c r="A631" s="27">
        <f t="shared" si="224"/>
        <v>120</v>
      </c>
      <c r="C631" s="34">
        <f t="shared" si="225"/>
        <v>14</v>
      </c>
      <c r="D631" s="35">
        <f t="shared" ca="1" si="219"/>
        <v>39.800000000000026</v>
      </c>
      <c r="E631" s="36">
        <f t="shared" ca="1" si="220"/>
        <v>18.399999999999999</v>
      </c>
      <c r="F631" s="36">
        <f t="shared" ca="1" si="221"/>
        <v>9</v>
      </c>
    </row>
    <row r="633" spans="1:6" x14ac:dyDescent="0.3">
      <c r="C633" s="29" t="s">
        <v>6</v>
      </c>
      <c r="D633" s="30">
        <f t="shared" ref="D633:D687" ca="1" si="226">INDIRECT("Frames!C"&amp;$A636)</f>
        <v>140</v>
      </c>
      <c r="F633" s="28"/>
    </row>
    <row r="635" spans="1:6" x14ac:dyDescent="0.3">
      <c r="C635" s="37" t="s">
        <v>33</v>
      </c>
      <c r="D635" s="37" t="s">
        <v>35</v>
      </c>
      <c r="E635" s="37" t="s">
        <v>32</v>
      </c>
      <c r="F635" s="37" t="s">
        <v>34</v>
      </c>
    </row>
    <row r="636" spans="1:6" x14ac:dyDescent="0.3">
      <c r="A636" s="27">
        <f t="shared" ref="A636" si="227">A618+21</f>
        <v>128</v>
      </c>
      <c r="C636" s="31">
        <f t="shared" ref="C636" si="228">C618</f>
        <v>1</v>
      </c>
      <c r="D636" s="32">
        <f t="shared" ca="1" si="219"/>
        <v>38.200000000000031</v>
      </c>
      <c r="E636" s="33">
        <f t="shared" ca="1" si="220"/>
        <v>0</v>
      </c>
      <c r="F636" s="33">
        <f t="shared" ca="1" si="221"/>
        <v>0</v>
      </c>
    </row>
    <row r="637" spans="1:6" x14ac:dyDescent="0.3">
      <c r="A637" s="27">
        <f t="shared" ref="A637:A649" si="229">A636+1</f>
        <v>129</v>
      </c>
      <c r="C637" s="31">
        <f t="shared" si="225"/>
        <v>2</v>
      </c>
      <c r="D637" s="32">
        <f t="shared" ca="1" si="219"/>
        <v>38.200000000000031</v>
      </c>
      <c r="E637" s="33">
        <f t="shared" ca="1" si="220"/>
        <v>2.3294300000000003</v>
      </c>
      <c r="F637" s="33">
        <f t="shared" ca="1" si="221"/>
        <v>0</v>
      </c>
    </row>
    <row r="638" spans="1:6" x14ac:dyDescent="0.3">
      <c r="A638" s="27">
        <f t="shared" si="229"/>
        <v>130</v>
      </c>
      <c r="C638" s="31">
        <f t="shared" si="225"/>
        <v>3</v>
      </c>
      <c r="D638" s="32">
        <f t="shared" ca="1" si="219"/>
        <v>38.200000000000031</v>
      </c>
      <c r="E638" s="33">
        <f t="shared" ca="1" si="220"/>
        <v>5.8294300000000003</v>
      </c>
      <c r="F638" s="33">
        <f t="shared" ca="1" si="221"/>
        <v>0</v>
      </c>
    </row>
    <row r="639" spans="1:6" x14ac:dyDescent="0.3">
      <c r="A639" s="27">
        <f t="shared" si="229"/>
        <v>131</v>
      </c>
      <c r="C639" s="31">
        <f t="shared" si="225"/>
        <v>4</v>
      </c>
      <c r="D639" s="32">
        <f t="shared" ca="1" si="219"/>
        <v>38.200000000000031</v>
      </c>
      <c r="E639" s="33">
        <f t="shared" ca="1" si="220"/>
        <v>8.67943</v>
      </c>
      <c r="F639" s="33">
        <f t="shared" ca="1" si="221"/>
        <v>0</v>
      </c>
    </row>
    <row r="640" spans="1:6" x14ac:dyDescent="0.3">
      <c r="A640" s="27">
        <f t="shared" si="229"/>
        <v>132</v>
      </c>
      <c r="C640" s="31">
        <f t="shared" si="225"/>
        <v>5</v>
      </c>
      <c r="D640" s="32">
        <f t="shared" ca="1" si="219"/>
        <v>38.200000000000031</v>
      </c>
      <c r="E640" s="33">
        <f t="shared" ca="1" si="220"/>
        <v>11.129429999999999</v>
      </c>
      <c r="F640" s="33">
        <f t="shared" ca="1" si="221"/>
        <v>0</v>
      </c>
    </row>
    <row r="641" spans="1:6" x14ac:dyDescent="0.3">
      <c r="A641" s="27">
        <f t="shared" si="229"/>
        <v>133</v>
      </c>
      <c r="C641" s="31">
        <f t="shared" si="225"/>
        <v>6</v>
      </c>
      <c r="D641" s="32">
        <f t="shared" ca="1" si="219"/>
        <v>38.200000000000031</v>
      </c>
      <c r="E641" s="33">
        <f t="shared" ca="1" si="220"/>
        <v>13.17943</v>
      </c>
      <c r="F641" s="33">
        <f t="shared" ca="1" si="221"/>
        <v>0</v>
      </c>
    </row>
    <row r="642" spans="1:6" x14ac:dyDescent="0.3">
      <c r="A642" s="27">
        <f t="shared" si="229"/>
        <v>134</v>
      </c>
      <c r="C642" s="31">
        <f t="shared" si="225"/>
        <v>7</v>
      </c>
      <c r="D642" s="32">
        <f t="shared" ca="1" si="219"/>
        <v>38.200000000000031</v>
      </c>
      <c r="E642" s="33">
        <f t="shared" ca="1" si="220"/>
        <v>14.82943</v>
      </c>
      <c r="F642" s="33">
        <f t="shared" ca="1" si="221"/>
        <v>0</v>
      </c>
    </row>
    <row r="643" spans="1:6" x14ac:dyDescent="0.3">
      <c r="A643" s="27">
        <f t="shared" si="229"/>
        <v>135</v>
      </c>
      <c r="C643" s="31">
        <f t="shared" si="225"/>
        <v>8</v>
      </c>
      <c r="D643" s="32">
        <f t="shared" ca="1" si="219"/>
        <v>38.200000000000031</v>
      </c>
      <c r="E643" s="33">
        <f t="shared" ca="1" si="220"/>
        <v>16</v>
      </c>
      <c r="F643" s="33">
        <f t="shared" ca="1" si="221"/>
        <v>0.32</v>
      </c>
    </row>
    <row r="644" spans="1:6" x14ac:dyDescent="0.3">
      <c r="A644" s="27">
        <f t="shared" si="229"/>
        <v>136</v>
      </c>
      <c r="C644" s="31">
        <f t="shared" si="225"/>
        <v>9</v>
      </c>
      <c r="D644" s="32">
        <f t="shared" ca="1" si="219"/>
        <v>38.200000000000031</v>
      </c>
      <c r="E644" s="33">
        <f t="shared" ca="1" si="220"/>
        <v>17.240634999999997</v>
      </c>
      <c r="F644" s="33">
        <f t="shared" ca="1" si="221"/>
        <v>1</v>
      </c>
    </row>
    <row r="645" spans="1:6" x14ac:dyDescent="0.3">
      <c r="A645" s="27">
        <f t="shared" si="229"/>
        <v>137</v>
      </c>
      <c r="C645" s="31">
        <f t="shared" si="225"/>
        <v>10</v>
      </c>
      <c r="D645" s="32">
        <f t="shared" ca="1" si="219"/>
        <v>38.200000000000031</v>
      </c>
      <c r="E645" s="33">
        <f t="shared" ca="1" si="220"/>
        <v>17.984999999999999</v>
      </c>
      <c r="F645" s="33">
        <f t="shared" ca="1" si="221"/>
        <v>2</v>
      </c>
    </row>
    <row r="646" spans="1:6" x14ac:dyDescent="0.3">
      <c r="A646" s="27">
        <f t="shared" si="229"/>
        <v>138</v>
      </c>
      <c r="C646" s="31">
        <f t="shared" si="225"/>
        <v>11</v>
      </c>
      <c r="D646" s="32">
        <f t="shared" ca="1" si="219"/>
        <v>38.200000000000031</v>
      </c>
      <c r="E646" s="33">
        <f t="shared" ca="1" si="220"/>
        <v>18.324999999999999</v>
      </c>
      <c r="F646" s="33">
        <f t="shared" ca="1" si="221"/>
        <v>3.5</v>
      </c>
    </row>
    <row r="647" spans="1:6" x14ac:dyDescent="0.3">
      <c r="A647" s="27">
        <f t="shared" si="229"/>
        <v>139</v>
      </c>
      <c r="C647" s="31">
        <f t="shared" si="225"/>
        <v>12</v>
      </c>
      <c r="D647" s="32">
        <f t="shared" ca="1" si="219"/>
        <v>38.200000000000031</v>
      </c>
      <c r="E647" s="33">
        <f t="shared" ca="1" si="220"/>
        <v>18.399999999999999</v>
      </c>
      <c r="F647" s="33">
        <f t="shared" ca="1" si="221"/>
        <v>5.6</v>
      </c>
    </row>
    <row r="648" spans="1:6" x14ac:dyDescent="0.3">
      <c r="A648" s="27">
        <f t="shared" si="229"/>
        <v>140</v>
      </c>
      <c r="C648" s="31">
        <f t="shared" si="225"/>
        <v>13</v>
      </c>
      <c r="D648" s="32">
        <f t="shared" ca="1" si="219"/>
        <v>38.200000000000031</v>
      </c>
      <c r="E648" s="33">
        <f t="shared" ca="1" si="220"/>
        <v>18.399999999999999</v>
      </c>
      <c r="F648" s="33">
        <f t="shared" ca="1" si="221"/>
        <v>7.4</v>
      </c>
    </row>
    <row r="649" spans="1:6" x14ac:dyDescent="0.3">
      <c r="A649" s="27">
        <f t="shared" si="229"/>
        <v>141</v>
      </c>
      <c r="C649" s="34">
        <f t="shared" si="225"/>
        <v>14</v>
      </c>
      <c r="D649" s="35">
        <f t="shared" ca="1" si="219"/>
        <v>38.200000000000031</v>
      </c>
      <c r="E649" s="36">
        <f t="shared" ca="1" si="220"/>
        <v>18.399999999999999</v>
      </c>
      <c r="F649" s="36">
        <f t="shared" ca="1" si="221"/>
        <v>9</v>
      </c>
    </row>
    <row r="651" spans="1:6" x14ac:dyDescent="0.3">
      <c r="C651" s="29" t="s">
        <v>6</v>
      </c>
      <c r="D651" s="30">
        <f t="shared" ca="1" si="226"/>
        <v>142</v>
      </c>
      <c r="F651" s="28"/>
    </row>
    <row r="653" spans="1:6" x14ac:dyDescent="0.3">
      <c r="C653" s="37" t="s">
        <v>33</v>
      </c>
      <c r="D653" s="37" t="s">
        <v>35</v>
      </c>
      <c r="E653" s="37" t="s">
        <v>32</v>
      </c>
      <c r="F653" s="37" t="s">
        <v>34</v>
      </c>
    </row>
    <row r="654" spans="1:6" x14ac:dyDescent="0.3">
      <c r="A654" s="27">
        <f t="shared" ref="A654" si="230">A636+21</f>
        <v>149</v>
      </c>
      <c r="C654" s="31">
        <f t="shared" ref="C654" si="231">C636</f>
        <v>1</v>
      </c>
      <c r="D654" s="32">
        <f t="shared" ca="1" si="219"/>
        <v>36.600000000000037</v>
      </c>
      <c r="E654" s="33">
        <f t="shared" ca="1" si="220"/>
        <v>0</v>
      </c>
      <c r="F654" s="33">
        <f t="shared" ca="1" si="221"/>
        <v>0</v>
      </c>
    </row>
    <row r="655" spans="1:6" x14ac:dyDescent="0.3">
      <c r="A655" s="27">
        <f t="shared" ref="A655:A667" si="232">A654+1</f>
        <v>150</v>
      </c>
      <c r="C655" s="31">
        <f t="shared" si="225"/>
        <v>2</v>
      </c>
      <c r="D655" s="32">
        <f t="shared" ca="1" si="219"/>
        <v>36.600000000000037</v>
      </c>
      <c r="E655" s="33">
        <f t="shared" ca="1" si="220"/>
        <v>1.944250000000002</v>
      </c>
      <c r="F655" s="33">
        <f t="shared" ca="1" si="221"/>
        <v>0</v>
      </c>
    </row>
    <row r="656" spans="1:6" x14ac:dyDescent="0.3">
      <c r="A656" s="27">
        <f t="shared" si="232"/>
        <v>151</v>
      </c>
      <c r="C656" s="31">
        <f t="shared" si="225"/>
        <v>3</v>
      </c>
      <c r="D656" s="32">
        <f t="shared" ca="1" si="219"/>
        <v>36.600000000000037</v>
      </c>
      <c r="E656" s="33">
        <f t="shared" ca="1" si="220"/>
        <v>5.444250000000002</v>
      </c>
      <c r="F656" s="33">
        <f t="shared" ca="1" si="221"/>
        <v>0</v>
      </c>
    </row>
    <row r="657" spans="1:6" x14ac:dyDescent="0.3">
      <c r="A657" s="27">
        <f t="shared" si="232"/>
        <v>152</v>
      </c>
      <c r="C657" s="31">
        <f t="shared" si="225"/>
        <v>4</v>
      </c>
      <c r="D657" s="32">
        <f t="shared" ca="1" si="219"/>
        <v>36.600000000000037</v>
      </c>
      <c r="E657" s="33">
        <f t="shared" ca="1" si="220"/>
        <v>8.2942500000000017</v>
      </c>
      <c r="F657" s="33">
        <f t="shared" ca="1" si="221"/>
        <v>0</v>
      </c>
    </row>
    <row r="658" spans="1:6" x14ac:dyDescent="0.3">
      <c r="A658" s="27">
        <f t="shared" si="232"/>
        <v>153</v>
      </c>
      <c r="C658" s="31">
        <f t="shared" si="225"/>
        <v>5</v>
      </c>
      <c r="D658" s="32">
        <f t="shared" ca="1" si="219"/>
        <v>36.600000000000037</v>
      </c>
      <c r="E658" s="33">
        <f t="shared" ca="1" si="220"/>
        <v>10.744250000000001</v>
      </c>
      <c r="F658" s="33">
        <f t="shared" ca="1" si="221"/>
        <v>0</v>
      </c>
    </row>
    <row r="659" spans="1:6" x14ac:dyDescent="0.3">
      <c r="A659" s="27">
        <f t="shared" si="232"/>
        <v>154</v>
      </c>
      <c r="C659" s="31">
        <f t="shared" si="225"/>
        <v>6</v>
      </c>
      <c r="D659" s="32">
        <f t="shared" ca="1" si="219"/>
        <v>36.600000000000037</v>
      </c>
      <c r="E659" s="33">
        <f t="shared" ca="1" si="220"/>
        <v>12.79425</v>
      </c>
      <c r="F659" s="33">
        <f t="shared" ca="1" si="221"/>
        <v>0</v>
      </c>
    </row>
    <row r="660" spans="1:6" x14ac:dyDescent="0.3">
      <c r="A660" s="27">
        <f t="shared" si="232"/>
        <v>155</v>
      </c>
      <c r="C660" s="31">
        <f t="shared" si="225"/>
        <v>7</v>
      </c>
      <c r="D660" s="32">
        <f t="shared" ca="1" si="219"/>
        <v>36.600000000000037</v>
      </c>
      <c r="E660" s="33">
        <f t="shared" ca="1" si="220"/>
        <v>14.44425</v>
      </c>
      <c r="F660" s="33">
        <f t="shared" ca="1" si="221"/>
        <v>0</v>
      </c>
    </row>
    <row r="661" spans="1:6" x14ac:dyDescent="0.3">
      <c r="A661" s="27">
        <f t="shared" si="232"/>
        <v>156</v>
      </c>
      <c r="C661" s="31">
        <f t="shared" si="225"/>
        <v>8</v>
      </c>
      <c r="D661" s="32">
        <f t="shared" ca="1" si="219"/>
        <v>36.600000000000037</v>
      </c>
      <c r="E661" s="33">
        <f t="shared" ca="1" si="220"/>
        <v>15.5</v>
      </c>
      <c r="F661" s="33">
        <f t="shared" ca="1" si="221"/>
        <v>0.24</v>
      </c>
    </row>
    <row r="662" spans="1:6" x14ac:dyDescent="0.3">
      <c r="A662" s="27">
        <f t="shared" si="232"/>
        <v>157</v>
      </c>
      <c r="C662" s="31">
        <f t="shared" si="225"/>
        <v>9</v>
      </c>
      <c r="D662" s="32">
        <f t="shared" ca="1" si="219"/>
        <v>36.600000000000037</v>
      </c>
      <c r="E662" s="33">
        <f t="shared" ca="1" si="220"/>
        <v>16.919878999999998</v>
      </c>
      <c r="F662" s="33">
        <f t="shared" ca="1" si="221"/>
        <v>1</v>
      </c>
    </row>
    <row r="663" spans="1:6" x14ac:dyDescent="0.3">
      <c r="A663" s="27">
        <f t="shared" si="232"/>
        <v>158</v>
      </c>
      <c r="C663" s="31">
        <f t="shared" si="225"/>
        <v>10</v>
      </c>
      <c r="D663" s="32">
        <f t="shared" ca="1" si="219"/>
        <v>36.600000000000037</v>
      </c>
      <c r="E663" s="33">
        <f t="shared" ca="1" si="220"/>
        <v>17.756</v>
      </c>
      <c r="F663" s="33">
        <f t="shared" ca="1" si="221"/>
        <v>2</v>
      </c>
    </row>
    <row r="664" spans="1:6" x14ac:dyDescent="0.3">
      <c r="A664" s="27">
        <f t="shared" si="232"/>
        <v>159</v>
      </c>
      <c r="C664" s="31">
        <f t="shared" si="225"/>
        <v>11</v>
      </c>
      <c r="D664" s="32">
        <f t="shared" ca="1" si="219"/>
        <v>36.600000000000037</v>
      </c>
      <c r="E664" s="33">
        <f t="shared" ca="1" si="220"/>
        <v>18.25</v>
      </c>
      <c r="F664" s="33">
        <f t="shared" ca="1" si="221"/>
        <v>3.5</v>
      </c>
    </row>
    <row r="665" spans="1:6" x14ac:dyDescent="0.3">
      <c r="A665" s="27">
        <f t="shared" si="232"/>
        <v>160</v>
      </c>
      <c r="C665" s="31">
        <f t="shared" si="225"/>
        <v>12</v>
      </c>
      <c r="D665" s="32">
        <f t="shared" ca="1" si="219"/>
        <v>36.600000000000037</v>
      </c>
      <c r="E665" s="33">
        <f t="shared" ca="1" si="220"/>
        <v>18.399999999999999</v>
      </c>
      <c r="F665" s="33">
        <f t="shared" ca="1" si="221"/>
        <v>5.6</v>
      </c>
    </row>
    <row r="666" spans="1:6" x14ac:dyDescent="0.3">
      <c r="A666" s="27">
        <f t="shared" si="232"/>
        <v>161</v>
      </c>
      <c r="C666" s="31">
        <f t="shared" si="225"/>
        <v>13</v>
      </c>
      <c r="D666" s="32">
        <f t="shared" ca="1" si="219"/>
        <v>36.600000000000037</v>
      </c>
      <c r="E666" s="33">
        <f t="shared" ca="1" si="220"/>
        <v>18.363281000000001</v>
      </c>
      <c r="F666" s="33">
        <f t="shared" ca="1" si="221"/>
        <v>7.4</v>
      </c>
    </row>
    <row r="667" spans="1:6" x14ac:dyDescent="0.3">
      <c r="A667" s="27">
        <f t="shared" si="232"/>
        <v>162</v>
      </c>
      <c r="C667" s="34">
        <f t="shared" si="225"/>
        <v>14</v>
      </c>
      <c r="D667" s="35">
        <f t="shared" ca="1" si="219"/>
        <v>36.600000000000037</v>
      </c>
      <c r="E667" s="36">
        <f t="shared" ca="1" si="220"/>
        <v>18.399999999999999</v>
      </c>
      <c r="F667" s="36">
        <f t="shared" ca="1" si="221"/>
        <v>9</v>
      </c>
    </row>
    <row r="669" spans="1:6" x14ac:dyDescent="0.3">
      <c r="C669" s="29" t="s">
        <v>6</v>
      </c>
      <c r="D669" s="30">
        <f t="shared" ca="1" si="226"/>
        <v>144</v>
      </c>
      <c r="F669" s="28"/>
    </row>
    <row r="671" spans="1:6" x14ac:dyDescent="0.3">
      <c r="C671" s="37" t="s">
        <v>33</v>
      </c>
      <c r="D671" s="37" t="s">
        <v>35</v>
      </c>
      <c r="E671" s="37" t="s">
        <v>32</v>
      </c>
      <c r="F671" s="37" t="s">
        <v>34</v>
      </c>
    </row>
    <row r="672" spans="1:6" x14ac:dyDescent="0.3">
      <c r="A672" s="27">
        <f t="shared" ref="A672" si="233">A654+21</f>
        <v>170</v>
      </c>
      <c r="C672" s="31">
        <f t="shared" ref="C672" si="234">C654</f>
        <v>1</v>
      </c>
      <c r="D672" s="32">
        <f t="shared" ca="1" si="219"/>
        <v>35.000000000000043</v>
      </c>
      <c r="E672" s="33">
        <f t="shared" ca="1" si="220"/>
        <v>0</v>
      </c>
      <c r="F672" s="33">
        <f t="shared" ca="1" si="221"/>
        <v>0</v>
      </c>
    </row>
    <row r="673" spans="1:6" x14ac:dyDescent="0.3">
      <c r="A673" s="27">
        <f t="shared" ref="A673:A685" si="235">A672+1</f>
        <v>171</v>
      </c>
      <c r="C673" s="31">
        <f t="shared" si="225"/>
        <v>2</v>
      </c>
      <c r="D673" s="32">
        <f t="shared" ca="1" si="219"/>
        <v>35.000000000000043</v>
      </c>
      <c r="E673" s="33">
        <f t="shared" ca="1" si="220"/>
        <v>1.5590699999999984</v>
      </c>
      <c r="F673" s="33">
        <f t="shared" ca="1" si="221"/>
        <v>0</v>
      </c>
    </row>
    <row r="674" spans="1:6" x14ac:dyDescent="0.3">
      <c r="A674" s="27">
        <f t="shared" si="235"/>
        <v>172</v>
      </c>
      <c r="C674" s="31">
        <f t="shared" si="225"/>
        <v>3</v>
      </c>
      <c r="D674" s="32">
        <f t="shared" ref="D674:D737" ca="1" si="236">INDIRECT("Frames!C"&amp;$A674+3)</f>
        <v>35.000000000000043</v>
      </c>
      <c r="E674" s="33">
        <f t="shared" ref="E674:E737" ca="1" si="237">INDIRECT("Frames!D"&amp;$A674+3)</f>
        <v>5.0590699999999984</v>
      </c>
      <c r="F674" s="33">
        <f t="shared" ref="F674:F737" ca="1" si="238">INDIRECT("Frames!E"&amp;$A674+3)</f>
        <v>0</v>
      </c>
    </row>
    <row r="675" spans="1:6" x14ac:dyDescent="0.3">
      <c r="A675" s="27">
        <f t="shared" si="235"/>
        <v>173</v>
      </c>
      <c r="C675" s="31">
        <f t="shared" si="225"/>
        <v>4</v>
      </c>
      <c r="D675" s="32">
        <f t="shared" ca="1" si="236"/>
        <v>35.000000000000043</v>
      </c>
      <c r="E675" s="33">
        <f t="shared" ca="1" si="237"/>
        <v>7.9090699999999989</v>
      </c>
      <c r="F675" s="33">
        <f t="shared" ca="1" si="238"/>
        <v>0</v>
      </c>
    </row>
    <row r="676" spans="1:6" x14ac:dyDescent="0.3">
      <c r="A676" s="27">
        <f t="shared" si="235"/>
        <v>174</v>
      </c>
      <c r="C676" s="31">
        <f t="shared" si="225"/>
        <v>5</v>
      </c>
      <c r="D676" s="32">
        <f t="shared" ca="1" si="236"/>
        <v>35.000000000000043</v>
      </c>
      <c r="E676" s="33">
        <f t="shared" ca="1" si="237"/>
        <v>10.359069999999999</v>
      </c>
      <c r="F676" s="33">
        <f t="shared" ca="1" si="238"/>
        <v>0</v>
      </c>
    </row>
    <row r="677" spans="1:6" x14ac:dyDescent="0.3">
      <c r="A677" s="27">
        <f t="shared" si="235"/>
        <v>175</v>
      </c>
      <c r="C677" s="31">
        <f t="shared" si="225"/>
        <v>6</v>
      </c>
      <c r="D677" s="32">
        <f t="shared" ca="1" si="236"/>
        <v>35.000000000000043</v>
      </c>
      <c r="E677" s="33">
        <f t="shared" ca="1" si="237"/>
        <v>12.40907</v>
      </c>
      <c r="F677" s="33">
        <f t="shared" ca="1" si="238"/>
        <v>0</v>
      </c>
    </row>
    <row r="678" spans="1:6" x14ac:dyDescent="0.3">
      <c r="A678" s="27">
        <f t="shared" si="235"/>
        <v>176</v>
      </c>
      <c r="C678" s="31">
        <f t="shared" si="225"/>
        <v>7</v>
      </c>
      <c r="D678" s="32">
        <f t="shared" ca="1" si="236"/>
        <v>35.000000000000043</v>
      </c>
      <c r="E678" s="33">
        <f t="shared" ca="1" si="237"/>
        <v>14.05907</v>
      </c>
      <c r="F678" s="33">
        <f t="shared" ca="1" si="238"/>
        <v>0</v>
      </c>
    </row>
    <row r="679" spans="1:6" x14ac:dyDescent="0.3">
      <c r="A679" s="27">
        <f t="shared" si="235"/>
        <v>177</v>
      </c>
      <c r="C679" s="31">
        <f t="shared" si="225"/>
        <v>8</v>
      </c>
      <c r="D679" s="32">
        <f t="shared" ca="1" si="236"/>
        <v>35.000000000000043</v>
      </c>
      <c r="E679" s="33">
        <f t="shared" ca="1" si="237"/>
        <v>15</v>
      </c>
      <c r="F679" s="33">
        <f t="shared" ca="1" si="238"/>
        <v>0.18</v>
      </c>
    </row>
    <row r="680" spans="1:6" x14ac:dyDescent="0.3">
      <c r="A680" s="27">
        <f t="shared" si="235"/>
        <v>178</v>
      </c>
      <c r="C680" s="31">
        <f t="shared" si="225"/>
        <v>9</v>
      </c>
      <c r="D680" s="32">
        <f t="shared" ca="1" si="236"/>
        <v>35.000000000000043</v>
      </c>
      <c r="E680" s="33">
        <f t="shared" ca="1" si="237"/>
        <v>16.478839499999999</v>
      </c>
      <c r="F680" s="33">
        <f t="shared" ca="1" si="238"/>
        <v>1</v>
      </c>
    </row>
    <row r="681" spans="1:6" x14ac:dyDescent="0.3">
      <c r="A681" s="27">
        <f t="shared" si="235"/>
        <v>179</v>
      </c>
      <c r="C681" s="31">
        <f t="shared" si="225"/>
        <v>10</v>
      </c>
      <c r="D681" s="32">
        <f t="shared" ca="1" si="236"/>
        <v>35.000000000000043</v>
      </c>
      <c r="E681" s="33">
        <f t="shared" ca="1" si="237"/>
        <v>17.402999999999999</v>
      </c>
      <c r="F681" s="33">
        <f t="shared" ca="1" si="238"/>
        <v>2</v>
      </c>
    </row>
    <row r="682" spans="1:6" x14ac:dyDescent="0.3">
      <c r="A682" s="27">
        <f t="shared" si="235"/>
        <v>180</v>
      </c>
      <c r="C682" s="31">
        <f t="shared" si="225"/>
        <v>11</v>
      </c>
      <c r="D682" s="32">
        <f t="shared" ca="1" si="236"/>
        <v>35.000000000000043</v>
      </c>
      <c r="E682" s="33">
        <f t="shared" ca="1" si="237"/>
        <v>18.056000000000001</v>
      </c>
      <c r="F682" s="33">
        <f t="shared" ca="1" si="238"/>
        <v>3.5</v>
      </c>
    </row>
    <row r="683" spans="1:6" x14ac:dyDescent="0.3">
      <c r="A683" s="27">
        <f t="shared" si="235"/>
        <v>181</v>
      </c>
      <c r="C683" s="31">
        <f t="shared" si="225"/>
        <v>12</v>
      </c>
      <c r="D683" s="32">
        <f t="shared" ca="1" si="236"/>
        <v>35.000000000000043</v>
      </c>
      <c r="E683" s="33">
        <f t="shared" ca="1" si="237"/>
        <v>18.356999999999999</v>
      </c>
      <c r="F683" s="33">
        <f t="shared" ca="1" si="238"/>
        <v>5.6</v>
      </c>
    </row>
    <row r="684" spans="1:6" x14ac:dyDescent="0.3">
      <c r="A684" s="27">
        <f t="shared" si="235"/>
        <v>182</v>
      </c>
      <c r="C684" s="31">
        <f t="shared" si="225"/>
        <v>13</v>
      </c>
      <c r="D684" s="32">
        <f t="shared" ca="1" si="236"/>
        <v>35.000000000000043</v>
      </c>
      <c r="E684" s="33">
        <f t="shared" ca="1" si="237"/>
        <v>18.323186499999998</v>
      </c>
      <c r="F684" s="33">
        <f t="shared" ca="1" si="238"/>
        <v>7.4</v>
      </c>
    </row>
    <row r="685" spans="1:6" x14ac:dyDescent="0.3">
      <c r="A685" s="27">
        <f t="shared" si="235"/>
        <v>183</v>
      </c>
      <c r="C685" s="34">
        <f t="shared" si="225"/>
        <v>14</v>
      </c>
      <c r="D685" s="35">
        <f t="shared" ca="1" si="236"/>
        <v>35.000000000000043</v>
      </c>
      <c r="E685" s="36">
        <f t="shared" ca="1" si="237"/>
        <v>18.399999999999999</v>
      </c>
      <c r="F685" s="36">
        <f t="shared" ca="1" si="238"/>
        <v>9</v>
      </c>
    </row>
    <row r="687" spans="1:6" x14ac:dyDescent="0.3">
      <c r="C687" s="29" t="s">
        <v>6</v>
      </c>
      <c r="D687" s="30">
        <f t="shared" ca="1" si="226"/>
        <v>146</v>
      </c>
      <c r="F687" s="28"/>
    </row>
    <row r="689" spans="1:6" x14ac:dyDescent="0.3">
      <c r="C689" s="37" t="s">
        <v>33</v>
      </c>
      <c r="D689" s="37" t="s">
        <v>35</v>
      </c>
      <c r="E689" s="37" t="s">
        <v>32</v>
      </c>
      <c r="F689" s="37" t="s">
        <v>34</v>
      </c>
    </row>
    <row r="690" spans="1:6" x14ac:dyDescent="0.3">
      <c r="A690" s="27">
        <f t="shared" ref="A690" si="239">A672+21</f>
        <v>191</v>
      </c>
      <c r="C690" s="31">
        <f t="shared" ref="C690" si="240">C672</f>
        <v>1</v>
      </c>
      <c r="D690" s="32">
        <f t="shared" ca="1" si="236"/>
        <v>33.400000000000048</v>
      </c>
      <c r="E690" s="33">
        <f t="shared" ca="1" si="237"/>
        <v>0</v>
      </c>
      <c r="F690" s="33">
        <f t="shared" ca="1" si="238"/>
        <v>0</v>
      </c>
    </row>
    <row r="691" spans="1:6" x14ac:dyDescent="0.3">
      <c r="A691" s="27">
        <f t="shared" ref="A691:A703" si="241">A690+1</f>
        <v>192</v>
      </c>
      <c r="C691" s="31">
        <f t="shared" si="225"/>
        <v>2</v>
      </c>
      <c r="D691" s="32">
        <f t="shared" ca="1" si="236"/>
        <v>33.400000000000048</v>
      </c>
      <c r="E691" s="33">
        <f t="shared" ca="1" si="237"/>
        <v>0.98130000000000095</v>
      </c>
      <c r="F691" s="33">
        <f t="shared" ca="1" si="238"/>
        <v>0</v>
      </c>
    </row>
    <row r="692" spans="1:6" x14ac:dyDescent="0.3">
      <c r="A692" s="27">
        <f t="shared" si="241"/>
        <v>193</v>
      </c>
      <c r="C692" s="31">
        <f t="shared" ref="C692:C755" si="242">C674</f>
        <v>3</v>
      </c>
      <c r="D692" s="32">
        <f t="shared" ca="1" si="236"/>
        <v>33.400000000000048</v>
      </c>
      <c r="E692" s="33">
        <f t="shared" ca="1" si="237"/>
        <v>4.4813000000000009</v>
      </c>
      <c r="F692" s="33">
        <f t="shared" ca="1" si="238"/>
        <v>0</v>
      </c>
    </row>
    <row r="693" spans="1:6" x14ac:dyDescent="0.3">
      <c r="A693" s="27">
        <f t="shared" si="241"/>
        <v>194</v>
      </c>
      <c r="C693" s="31">
        <f t="shared" si="242"/>
        <v>4</v>
      </c>
      <c r="D693" s="32">
        <f t="shared" ca="1" si="236"/>
        <v>33.400000000000048</v>
      </c>
      <c r="E693" s="33">
        <f t="shared" ca="1" si="237"/>
        <v>7.3313000000000015</v>
      </c>
      <c r="F693" s="33">
        <f t="shared" ca="1" si="238"/>
        <v>0</v>
      </c>
    </row>
    <row r="694" spans="1:6" x14ac:dyDescent="0.3">
      <c r="A694" s="27">
        <f t="shared" si="241"/>
        <v>195</v>
      </c>
      <c r="C694" s="31">
        <f t="shared" si="242"/>
        <v>5</v>
      </c>
      <c r="D694" s="32">
        <f t="shared" ca="1" si="236"/>
        <v>33.400000000000048</v>
      </c>
      <c r="E694" s="33">
        <f t="shared" ca="1" si="237"/>
        <v>9.7813000000000017</v>
      </c>
      <c r="F694" s="33">
        <f t="shared" ca="1" si="238"/>
        <v>0</v>
      </c>
    </row>
    <row r="695" spans="1:6" x14ac:dyDescent="0.3">
      <c r="A695" s="27">
        <f t="shared" si="241"/>
        <v>196</v>
      </c>
      <c r="C695" s="31">
        <f t="shared" si="242"/>
        <v>6</v>
      </c>
      <c r="D695" s="32">
        <f t="shared" ca="1" si="236"/>
        <v>33.400000000000048</v>
      </c>
      <c r="E695" s="33">
        <f t="shared" ca="1" si="237"/>
        <v>11.831300000000001</v>
      </c>
      <c r="F695" s="33">
        <f t="shared" ca="1" si="238"/>
        <v>0</v>
      </c>
    </row>
    <row r="696" spans="1:6" x14ac:dyDescent="0.3">
      <c r="A696" s="27">
        <f t="shared" si="241"/>
        <v>197</v>
      </c>
      <c r="C696" s="31">
        <f t="shared" si="242"/>
        <v>7</v>
      </c>
      <c r="D696" s="32">
        <f t="shared" ca="1" si="236"/>
        <v>33.400000000000048</v>
      </c>
      <c r="E696" s="33">
        <f t="shared" ca="1" si="237"/>
        <v>13.481300000000001</v>
      </c>
      <c r="F696" s="33">
        <f t="shared" ca="1" si="238"/>
        <v>0</v>
      </c>
    </row>
    <row r="697" spans="1:6" x14ac:dyDescent="0.3">
      <c r="A697" s="27">
        <f t="shared" si="241"/>
        <v>198</v>
      </c>
      <c r="C697" s="31">
        <f t="shared" si="242"/>
        <v>8</v>
      </c>
      <c r="D697" s="32">
        <f t="shared" ca="1" si="236"/>
        <v>33.400000000000048</v>
      </c>
      <c r="E697" s="33">
        <f t="shared" ca="1" si="237"/>
        <v>15</v>
      </c>
      <c r="F697" s="33">
        <f t="shared" ca="1" si="238"/>
        <v>0.4</v>
      </c>
    </row>
    <row r="698" spans="1:6" x14ac:dyDescent="0.3">
      <c r="A698" s="27">
        <f t="shared" si="241"/>
        <v>199</v>
      </c>
      <c r="C698" s="31">
        <f t="shared" si="242"/>
        <v>9</v>
      </c>
      <c r="D698" s="32">
        <f t="shared" ca="1" si="236"/>
        <v>33.400000000000048</v>
      </c>
      <c r="E698" s="33">
        <f t="shared" ca="1" si="237"/>
        <v>15.957610999999998</v>
      </c>
      <c r="F698" s="33">
        <f t="shared" ca="1" si="238"/>
        <v>1</v>
      </c>
    </row>
    <row r="699" spans="1:6" x14ac:dyDescent="0.3">
      <c r="A699" s="27">
        <f t="shared" si="241"/>
        <v>200</v>
      </c>
      <c r="C699" s="31">
        <f t="shared" si="242"/>
        <v>10</v>
      </c>
      <c r="D699" s="32">
        <f t="shared" ca="1" si="236"/>
        <v>33.400000000000048</v>
      </c>
      <c r="E699" s="33">
        <f t="shared" ca="1" si="237"/>
        <v>16.978999999999999</v>
      </c>
      <c r="F699" s="33">
        <f t="shared" ca="1" si="238"/>
        <v>2</v>
      </c>
    </row>
    <row r="700" spans="1:6" x14ac:dyDescent="0.3">
      <c r="A700" s="27">
        <f t="shared" si="241"/>
        <v>201</v>
      </c>
      <c r="C700" s="31">
        <f t="shared" si="242"/>
        <v>11</v>
      </c>
      <c r="D700" s="32">
        <f t="shared" ca="1" si="236"/>
        <v>33.400000000000048</v>
      </c>
      <c r="E700" s="33">
        <f t="shared" ca="1" si="237"/>
        <v>17.738</v>
      </c>
      <c r="F700" s="33">
        <f t="shared" ca="1" si="238"/>
        <v>3.5</v>
      </c>
    </row>
    <row r="701" spans="1:6" x14ac:dyDescent="0.3">
      <c r="A701" s="27">
        <f t="shared" si="241"/>
        <v>202</v>
      </c>
      <c r="C701" s="31">
        <f t="shared" si="242"/>
        <v>12</v>
      </c>
      <c r="D701" s="32">
        <f t="shared" ca="1" si="236"/>
        <v>33.400000000000048</v>
      </c>
      <c r="E701" s="33">
        <f t="shared" ca="1" si="237"/>
        <v>18.202000000000002</v>
      </c>
      <c r="F701" s="33">
        <f t="shared" ca="1" si="238"/>
        <v>5.6</v>
      </c>
    </row>
    <row r="702" spans="1:6" x14ac:dyDescent="0.3">
      <c r="A702" s="27">
        <f t="shared" si="241"/>
        <v>203</v>
      </c>
      <c r="C702" s="31">
        <f t="shared" si="242"/>
        <v>13</v>
      </c>
      <c r="D702" s="32">
        <f t="shared" ca="1" si="236"/>
        <v>33.400000000000048</v>
      </c>
      <c r="E702" s="33">
        <f t="shared" ca="1" si="237"/>
        <v>18.283091999999996</v>
      </c>
      <c r="F702" s="33">
        <f t="shared" ca="1" si="238"/>
        <v>7.4</v>
      </c>
    </row>
    <row r="703" spans="1:6" x14ac:dyDescent="0.3">
      <c r="A703" s="27">
        <f t="shared" si="241"/>
        <v>204</v>
      </c>
      <c r="C703" s="34">
        <f t="shared" si="242"/>
        <v>14</v>
      </c>
      <c r="D703" s="35">
        <f t="shared" ca="1" si="236"/>
        <v>33.400000000000048</v>
      </c>
      <c r="E703" s="36">
        <f t="shared" ca="1" si="237"/>
        <v>18.399999999999999</v>
      </c>
      <c r="F703" s="36">
        <f t="shared" ca="1" si="238"/>
        <v>9</v>
      </c>
    </row>
    <row r="705" spans="1:6" x14ac:dyDescent="0.3">
      <c r="C705" s="29" t="s">
        <v>6</v>
      </c>
      <c r="D705" s="30">
        <f t="shared" ref="D705:D759" ca="1" si="243">INDIRECT("Frames!C"&amp;$A708)</f>
        <v>148</v>
      </c>
      <c r="F705" s="28"/>
    </row>
    <row r="707" spans="1:6" x14ac:dyDescent="0.3">
      <c r="C707" s="37" t="s">
        <v>33</v>
      </c>
      <c r="D707" s="37" t="s">
        <v>35</v>
      </c>
      <c r="E707" s="37" t="s">
        <v>32</v>
      </c>
      <c r="F707" s="37" t="s">
        <v>34</v>
      </c>
    </row>
    <row r="708" spans="1:6" x14ac:dyDescent="0.3">
      <c r="A708" s="27">
        <f t="shared" ref="A708" si="244">A690+21</f>
        <v>212</v>
      </c>
      <c r="C708" s="31">
        <f t="shared" ref="C708" si="245">C690</f>
        <v>1</v>
      </c>
      <c r="D708" s="32">
        <f t="shared" ca="1" si="236"/>
        <v>31.80000000000005</v>
      </c>
      <c r="E708" s="33">
        <f t="shared" ca="1" si="237"/>
        <v>0</v>
      </c>
      <c r="F708" s="33">
        <f t="shared" ca="1" si="238"/>
        <v>0</v>
      </c>
    </row>
    <row r="709" spans="1:6" x14ac:dyDescent="0.3">
      <c r="A709" s="27">
        <f t="shared" ref="A709:A721" si="246">A708+1</f>
        <v>213</v>
      </c>
      <c r="C709" s="31">
        <f t="shared" si="242"/>
        <v>2</v>
      </c>
      <c r="D709" s="32">
        <f t="shared" ca="1" si="236"/>
        <v>31.80000000000005</v>
      </c>
      <c r="E709" s="33">
        <f t="shared" ca="1" si="237"/>
        <v>0</v>
      </c>
      <c r="F709" s="33">
        <f t="shared" ca="1" si="238"/>
        <v>0</v>
      </c>
    </row>
    <row r="710" spans="1:6" x14ac:dyDescent="0.3">
      <c r="A710" s="27">
        <f t="shared" si="246"/>
        <v>214</v>
      </c>
      <c r="C710" s="31">
        <f t="shared" si="242"/>
        <v>3</v>
      </c>
      <c r="D710" s="32">
        <f t="shared" ca="1" si="236"/>
        <v>31.80000000000005</v>
      </c>
      <c r="E710" s="33">
        <f t="shared" ca="1" si="237"/>
        <v>3.9035300000000004</v>
      </c>
      <c r="F710" s="33">
        <f t="shared" ca="1" si="238"/>
        <v>0</v>
      </c>
    </row>
    <row r="711" spans="1:6" x14ac:dyDescent="0.3">
      <c r="A711" s="27">
        <f t="shared" si="246"/>
        <v>215</v>
      </c>
      <c r="C711" s="31">
        <f t="shared" si="242"/>
        <v>4</v>
      </c>
      <c r="D711" s="32">
        <f t="shared" ca="1" si="236"/>
        <v>31.80000000000005</v>
      </c>
      <c r="E711" s="33">
        <f t="shared" ca="1" si="237"/>
        <v>6.7535300000000005</v>
      </c>
      <c r="F711" s="33">
        <f t="shared" ca="1" si="238"/>
        <v>0</v>
      </c>
    </row>
    <row r="712" spans="1:6" x14ac:dyDescent="0.3">
      <c r="A712" s="27">
        <f t="shared" si="246"/>
        <v>216</v>
      </c>
      <c r="C712" s="31">
        <f t="shared" si="242"/>
        <v>5</v>
      </c>
      <c r="D712" s="32">
        <f t="shared" ca="1" si="236"/>
        <v>31.80000000000005</v>
      </c>
      <c r="E712" s="33">
        <f t="shared" ca="1" si="237"/>
        <v>9.2035300000000007</v>
      </c>
      <c r="F712" s="33">
        <f t="shared" ca="1" si="238"/>
        <v>0</v>
      </c>
    </row>
    <row r="713" spans="1:6" x14ac:dyDescent="0.3">
      <c r="A713" s="27">
        <f t="shared" si="246"/>
        <v>217</v>
      </c>
      <c r="C713" s="31">
        <f t="shared" si="242"/>
        <v>6</v>
      </c>
      <c r="D713" s="32">
        <f t="shared" ca="1" si="236"/>
        <v>31.80000000000005</v>
      </c>
      <c r="E713" s="33">
        <f t="shared" ca="1" si="237"/>
        <v>11.25353</v>
      </c>
      <c r="F713" s="33">
        <f t="shared" ca="1" si="238"/>
        <v>0</v>
      </c>
    </row>
    <row r="714" spans="1:6" x14ac:dyDescent="0.3">
      <c r="A714" s="27">
        <f t="shared" si="246"/>
        <v>218</v>
      </c>
      <c r="C714" s="31">
        <f t="shared" si="242"/>
        <v>7</v>
      </c>
      <c r="D714" s="32">
        <f t="shared" ca="1" si="236"/>
        <v>31.80000000000005</v>
      </c>
      <c r="E714" s="33">
        <f t="shared" ca="1" si="237"/>
        <v>12.90353</v>
      </c>
      <c r="F714" s="33">
        <f t="shared" ca="1" si="238"/>
        <v>0</v>
      </c>
    </row>
    <row r="715" spans="1:6" x14ac:dyDescent="0.3">
      <c r="A715" s="27">
        <f t="shared" si="246"/>
        <v>219</v>
      </c>
      <c r="C715" s="31">
        <f t="shared" si="242"/>
        <v>8</v>
      </c>
      <c r="D715" s="32">
        <f t="shared" ca="1" si="236"/>
        <v>31.80000000000005</v>
      </c>
      <c r="E715" s="33">
        <f t="shared" ca="1" si="237"/>
        <v>14.5</v>
      </c>
      <c r="F715" s="33">
        <f t="shared" ca="1" si="238"/>
        <v>0.5</v>
      </c>
    </row>
    <row r="716" spans="1:6" x14ac:dyDescent="0.3">
      <c r="A716" s="27">
        <f t="shared" si="246"/>
        <v>220</v>
      </c>
      <c r="C716" s="31">
        <f t="shared" si="242"/>
        <v>9</v>
      </c>
      <c r="D716" s="32">
        <f t="shared" ca="1" si="236"/>
        <v>31.80000000000005</v>
      </c>
      <c r="E716" s="33">
        <f t="shared" ca="1" si="237"/>
        <v>15.436382499999997</v>
      </c>
      <c r="F716" s="33">
        <f t="shared" ca="1" si="238"/>
        <v>1</v>
      </c>
    </row>
    <row r="717" spans="1:6" x14ac:dyDescent="0.3">
      <c r="A717" s="27">
        <f t="shared" si="246"/>
        <v>221</v>
      </c>
      <c r="C717" s="31">
        <f t="shared" si="242"/>
        <v>10</v>
      </c>
      <c r="D717" s="32">
        <f t="shared" ca="1" si="236"/>
        <v>31.80000000000005</v>
      </c>
      <c r="E717" s="33">
        <f t="shared" ca="1" si="237"/>
        <v>16.466999999999999</v>
      </c>
      <c r="F717" s="33">
        <f t="shared" ca="1" si="238"/>
        <v>2</v>
      </c>
    </row>
    <row r="718" spans="1:6" x14ac:dyDescent="0.3">
      <c r="A718" s="27">
        <f t="shared" si="246"/>
        <v>222</v>
      </c>
      <c r="C718" s="31">
        <f t="shared" si="242"/>
        <v>11</v>
      </c>
      <c r="D718" s="32">
        <f t="shared" ca="1" si="236"/>
        <v>31.80000000000005</v>
      </c>
      <c r="E718" s="33">
        <f t="shared" ca="1" si="237"/>
        <v>17.315000000000001</v>
      </c>
      <c r="F718" s="33">
        <f t="shared" ca="1" si="238"/>
        <v>3.5</v>
      </c>
    </row>
    <row r="719" spans="1:6" x14ac:dyDescent="0.3">
      <c r="A719" s="27">
        <f t="shared" si="246"/>
        <v>223</v>
      </c>
      <c r="C719" s="31">
        <f t="shared" si="242"/>
        <v>12</v>
      </c>
      <c r="D719" s="32">
        <f t="shared" ca="1" si="236"/>
        <v>31.80000000000005</v>
      </c>
      <c r="E719" s="33">
        <f t="shared" ca="1" si="237"/>
        <v>17.919</v>
      </c>
      <c r="F719" s="33">
        <f t="shared" ca="1" si="238"/>
        <v>5.6</v>
      </c>
    </row>
    <row r="720" spans="1:6" x14ac:dyDescent="0.3">
      <c r="A720" s="27">
        <f t="shared" si="246"/>
        <v>224</v>
      </c>
      <c r="C720" s="31">
        <f t="shared" si="242"/>
        <v>13</v>
      </c>
      <c r="D720" s="32">
        <f t="shared" ca="1" si="236"/>
        <v>31.80000000000005</v>
      </c>
      <c r="E720" s="33">
        <f t="shared" ca="1" si="237"/>
        <v>18.122713999999998</v>
      </c>
      <c r="F720" s="33">
        <f t="shared" ca="1" si="238"/>
        <v>7.4</v>
      </c>
    </row>
    <row r="721" spans="1:6" x14ac:dyDescent="0.3">
      <c r="A721" s="27">
        <f t="shared" si="246"/>
        <v>225</v>
      </c>
      <c r="C721" s="34">
        <f t="shared" si="242"/>
        <v>14</v>
      </c>
      <c r="D721" s="35">
        <f t="shared" ca="1" si="236"/>
        <v>31.80000000000005</v>
      </c>
      <c r="E721" s="36">
        <f t="shared" ca="1" si="237"/>
        <v>18.315000000000001</v>
      </c>
      <c r="F721" s="36">
        <f t="shared" ca="1" si="238"/>
        <v>9</v>
      </c>
    </row>
    <row r="723" spans="1:6" x14ac:dyDescent="0.3">
      <c r="C723" s="29" t="s">
        <v>6</v>
      </c>
      <c r="D723" s="30">
        <f t="shared" ca="1" si="243"/>
        <v>150</v>
      </c>
      <c r="F723" s="28"/>
    </row>
    <row r="725" spans="1:6" x14ac:dyDescent="0.3">
      <c r="C725" s="37" t="s">
        <v>33</v>
      </c>
      <c r="D725" s="37" t="s">
        <v>35</v>
      </c>
      <c r="E725" s="37" t="s">
        <v>32</v>
      </c>
      <c r="F725" s="37" t="s">
        <v>34</v>
      </c>
    </row>
    <row r="726" spans="1:6" x14ac:dyDescent="0.3">
      <c r="A726" s="27">
        <f t="shared" ref="A726" si="247">A708+21</f>
        <v>233</v>
      </c>
      <c r="C726" s="31">
        <f t="shared" ref="C726" si="248">C708</f>
        <v>1</v>
      </c>
      <c r="D726" s="32">
        <f t="shared" ca="1" si="236"/>
        <v>30.200000000000049</v>
      </c>
      <c r="E726" s="33">
        <f t="shared" ca="1" si="237"/>
        <v>0</v>
      </c>
      <c r="F726" s="33">
        <f t="shared" ca="1" si="238"/>
        <v>0</v>
      </c>
    </row>
    <row r="727" spans="1:6" x14ac:dyDescent="0.3">
      <c r="A727" s="27">
        <f t="shared" ref="A727:A739" si="249">A726+1</f>
        <v>234</v>
      </c>
      <c r="C727" s="31">
        <f t="shared" si="242"/>
        <v>2</v>
      </c>
      <c r="D727" s="32">
        <f t="shared" ca="1" si="236"/>
        <v>30.200000000000049</v>
      </c>
      <c r="E727" s="33">
        <f t="shared" ca="1" si="237"/>
        <v>0</v>
      </c>
      <c r="F727" s="33">
        <f t="shared" ca="1" si="238"/>
        <v>0</v>
      </c>
    </row>
    <row r="728" spans="1:6" x14ac:dyDescent="0.3">
      <c r="A728" s="27">
        <f t="shared" si="249"/>
        <v>235</v>
      </c>
      <c r="C728" s="31">
        <f t="shared" si="242"/>
        <v>3</v>
      </c>
      <c r="D728" s="32">
        <f t="shared" ca="1" si="236"/>
        <v>30.200000000000049</v>
      </c>
      <c r="E728" s="33">
        <f t="shared" ca="1" si="237"/>
        <v>3.3257599999999994</v>
      </c>
      <c r="F728" s="33">
        <f t="shared" ca="1" si="238"/>
        <v>0</v>
      </c>
    </row>
    <row r="729" spans="1:6" x14ac:dyDescent="0.3">
      <c r="A729" s="27">
        <f t="shared" si="249"/>
        <v>236</v>
      </c>
      <c r="C729" s="31">
        <f t="shared" si="242"/>
        <v>4</v>
      </c>
      <c r="D729" s="32">
        <f t="shared" ca="1" si="236"/>
        <v>30.200000000000049</v>
      </c>
      <c r="E729" s="33">
        <f t="shared" ca="1" si="237"/>
        <v>6.1757599999999995</v>
      </c>
      <c r="F729" s="33">
        <f t="shared" ca="1" si="238"/>
        <v>0</v>
      </c>
    </row>
    <row r="730" spans="1:6" x14ac:dyDescent="0.3">
      <c r="A730" s="27">
        <f t="shared" si="249"/>
        <v>237</v>
      </c>
      <c r="C730" s="31">
        <f t="shared" si="242"/>
        <v>5</v>
      </c>
      <c r="D730" s="32">
        <f t="shared" ca="1" si="236"/>
        <v>30.200000000000049</v>
      </c>
      <c r="E730" s="33">
        <f t="shared" ca="1" si="237"/>
        <v>8.6257599999999996</v>
      </c>
      <c r="F730" s="33">
        <f t="shared" ca="1" si="238"/>
        <v>0</v>
      </c>
    </row>
    <row r="731" spans="1:6" x14ac:dyDescent="0.3">
      <c r="A731" s="27">
        <f t="shared" si="249"/>
        <v>238</v>
      </c>
      <c r="C731" s="31">
        <f t="shared" si="242"/>
        <v>6</v>
      </c>
      <c r="D731" s="32">
        <f t="shared" ca="1" si="236"/>
        <v>30.200000000000049</v>
      </c>
      <c r="E731" s="33">
        <f t="shared" ca="1" si="237"/>
        <v>10.67576</v>
      </c>
      <c r="F731" s="33">
        <f t="shared" ca="1" si="238"/>
        <v>0</v>
      </c>
    </row>
    <row r="732" spans="1:6" x14ac:dyDescent="0.3">
      <c r="A732" s="27">
        <f t="shared" si="249"/>
        <v>239</v>
      </c>
      <c r="C732" s="31">
        <f t="shared" si="242"/>
        <v>7</v>
      </c>
      <c r="D732" s="32">
        <f t="shared" ca="1" si="236"/>
        <v>30.200000000000049</v>
      </c>
      <c r="E732" s="33">
        <f t="shared" ca="1" si="237"/>
        <v>12.325760000000001</v>
      </c>
      <c r="F732" s="33">
        <f t="shared" ca="1" si="238"/>
        <v>0</v>
      </c>
    </row>
    <row r="733" spans="1:6" x14ac:dyDescent="0.3">
      <c r="A733" s="27">
        <f t="shared" si="249"/>
        <v>240</v>
      </c>
      <c r="C733" s="31">
        <f t="shared" si="242"/>
        <v>8</v>
      </c>
      <c r="D733" s="32">
        <f t="shared" ca="1" si="236"/>
        <v>30.200000000000049</v>
      </c>
      <c r="E733" s="33">
        <f t="shared" ca="1" si="237"/>
        <v>13.5</v>
      </c>
      <c r="F733" s="33">
        <f t="shared" ca="1" si="238"/>
        <v>0.3</v>
      </c>
    </row>
    <row r="734" spans="1:6" x14ac:dyDescent="0.3">
      <c r="A734" s="27">
        <f t="shared" si="249"/>
        <v>241</v>
      </c>
      <c r="C734" s="31">
        <f t="shared" si="242"/>
        <v>9</v>
      </c>
      <c r="D734" s="32">
        <f t="shared" ca="1" si="236"/>
        <v>30.200000000000049</v>
      </c>
      <c r="E734" s="33">
        <f t="shared" ca="1" si="237"/>
        <v>14.834964999999999</v>
      </c>
      <c r="F734" s="33">
        <f t="shared" ca="1" si="238"/>
        <v>1</v>
      </c>
    </row>
    <row r="735" spans="1:6" x14ac:dyDescent="0.3">
      <c r="A735" s="27">
        <f t="shared" si="249"/>
        <v>242</v>
      </c>
      <c r="C735" s="31">
        <f t="shared" si="242"/>
        <v>10</v>
      </c>
      <c r="D735" s="32">
        <f t="shared" ca="1" si="236"/>
        <v>30.200000000000049</v>
      </c>
      <c r="E735" s="33">
        <f t="shared" ca="1" si="237"/>
        <v>15.938000000000001</v>
      </c>
      <c r="F735" s="33">
        <f t="shared" ca="1" si="238"/>
        <v>2</v>
      </c>
    </row>
    <row r="736" spans="1:6" x14ac:dyDescent="0.3">
      <c r="A736" s="27">
        <f t="shared" si="249"/>
        <v>243</v>
      </c>
      <c r="C736" s="31">
        <f t="shared" si="242"/>
        <v>11</v>
      </c>
      <c r="D736" s="32">
        <f t="shared" ca="1" si="236"/>
        <v>30.200000000000049</v>
      </c>
      <c r="E736" s="33">
        <f t="shared" ca="1" si="237"/>
        <v>16.82</v>
      </c>
      <c r="F736" s="33">
        <f t="shared" ca="1" si="238"/>
        <v>3.5</v>
      </c>
    </row>
    <row r="737" spans="1:6" x14ac:dyDescent="0.3">
      <c r="A737" s="27">
        <f t="shared" si="249"/>
        <v>244</v>
      </c>
      <c r="C737" s="31">
        <f t="shared" si="242"/>
        <v>12</v>
      </c>
      <c r="D737" s="32">
        <f t="shared" ca="1" si="236"/>
        <v>30.200000000000049</v>
      </c>
      <c r="E737" s="33">
        <f t="shared" ca="1" si="237"/>
        <v>17.509</v>
      </c>
      <c r="F737" s="33">
        <f t="shared" ca="1" si="238"/>
        <v>5.6</v>
      </c>
    </row>
    <row r="738" spans="1:6" x14ac:dyDescent="0.3">
      <c r="A738" s="27">
        <f t="shared" si="249"/>
        <v>245</v>
      </c>
      <c r="C738" s="31">
        <f t="shared" si="242"/>
        <v>13</v>
      </c>
      <c r="D738" s="32">
        <f t="shared" ref="D738:D801" ca="1" si="250">INDIRECT("Frames!C"&amp;$A738+3)</f>
        <v>30.200000000000049</v>
      </c>
      <c r="E738" s="33">
        <f t="shared" ref="E738:E801" ca="1" si="251">INDIRECT("Frames!D"&amp;$A738+3)</f>
        <v>17.801957999999999</v>
      </c>
      <c r="F738" s="33">
        <f t="shared" ref="F738:F801" ca="1" si="252">INDIRECT("Frames!E"&amp;$A738+3)</f>
        <v>7.4</v>
      </c>
    </row>
    <row r="739" spans="1:6" x14ac:dyDescent="0.3">
      <c r="A739" s="27">
        <f t="shared" si="249"/>
        <v>246</v>
      </c>
      <c r="C739" s="34">
        <f t="shared" si="242"/>
        <v>14</v>
      </c>
      <c r="D739" s="35">
        <f t="shared" ca="1" si="250"/>
        <v>30.200000000000049</v>
      </c>
      <c r="E739" s="36">
        <f t="shared" ca="1" si="251"/>
        <v>18.074000000000002</v>
      </c>
      <c r="F739" s="36">
        <f t="shared" ca="1" si="252"/>
        <v>9</v>
      </c>
    </row>
    <row r="741" spans="1:6" x14ac:dyDescent="0.3">
      <c r="C741" s="29" t="s">
        <v>6</v>
      </c>
      <c r="D741" s="30">
        <f t="shared" ca="1" si="243"/>
        <v>152</v>
      </c>
      <c r="F741" s="28"/>
    </row>
    <row r="743" spans="1:6" x14ac:dyDescent="0.3">
      <c r="C743" s="37" t="s">
        <v>33</v>
      </c>
      <c r="D743" s="37" t="s">
        <v>35</v>
      </c>
      <c r="E743" s="37" t="s">
        <v>32</v>
      </c>
      <c r="F743" s="37" t="s">
        <v>34</v>
      </c>
    </row>
    <row r="744" spans="1:6" x14ac:dyDescent="0.3">
      <c r="A744" s="27">
        <f t="shared" ref="A744" si="253">A726+21</f>
        <v>254</v>
      </c>
      <c r="C744" s="31">
        <f t="shared" ref="C744" si="254">C726</f>
        <v>1</v>
      </c>
      <c r="D744" s="32">
        <f t="shared" ca="1" si="250"/>
        <v>28.600000000000048</v>
      </c>
      <c r="E744" s="33">
        <f t="shared" ca="1" si="251"/>
        <v>0</v>
      </c>
      <c r="F744" s="33">
        <f t="shared" ca="1" si="252"/>
        <v>0</v>
      </c>
    </row>
    <row r="745" spans="1:6" x14ac:dyDescent="0.3">
      <c r="A745" s="27">
        <f t="shared" ref="A745:A757" si="255">A744+1</f>
        <v>255</v>
      </c>
      <c r="C745" s="31">
        <f t="shared" si="242"/>
        <v>2</v>
      </c>
      <c r="D745" s="32">
        <f t="shared" ca="1" si="250"/>
        <v>28.600000000000048</v>
      </c>
      <c r="E745" s="33">
        <f t="shared" ca="1" si="251"/>
        <v>0</v>
      </c>
      <c r="F745" s="33">
        <f t="shared" ca="1" si="252"/>
        <v>0</v>
      </c>
    </row>
    <row r="746" spans="1:6" x14ac:dyDescent="0.3">
      <c r="A746" s="27">
        <f t="shared" si="255"/>
        <v>256</v>
      </c>
      <c r="C746" s="31">
        <f t="shared" si="242"/>
        <v>3</v>
      </c>
      <c r="D746" s="32">
        <f t="shared" ca="1" si="250"/>
        <v>28.600000000000048</v>
      </c>
      <c r="E746" s="33">
        <f t="shared" ca="1" si="251"/>
        <v>2.5553999999999983</v>
      </c>
      <c r="F746" s="33">
        <f t="shared" ca="1" si="252"/>
        <v>0</v>
      </c>
    </row>
    <row r="747" spans="1:6" x14ac:dyDescent="0.3">
      <c r="A747" s="27">
        <f t="shared" si="255"/>
        <v>257</v>
      </c>
      <c r="C747" s="31">
        <f t="shared" si="242"/>
        <v>4</v>
      </c>
      <c r="D747" s="32">
        <f t="shared" ca="1" si="250"/>
        <v>28.600000000000048</v>
      </c>
      <c r="E747" s="33">
        <f t="shared" ca="1" si="251"/>
        <v>5.4053999999999984</v>
      </c>
      <c r="F747" s="33">
        <f t="shared" ca="1" si="252"/>
        <v>0</v>
      </c>
    </row>
    <row r="748" spans="1:6" x14ac:dyDescent="0.3">
      <c r="A748" s="27">
        <f t="shared" si="255"/>
        <v>258</v>
      </c>
      <c r="C748" s="31">
        <f t="shared" si="242"/>
        <v>5</v>
      </c>
      <c r="D748" s="32">
        <f t="shared" ca="1" si="250"/>
        <v>28.600000000000048</v>
      </c>
      <c r="E748" s="33">
        <f t="shared" ca="1" si="251"/>
        <v>7.8553999999999986</v>
      </c>
      <c r="F748" s="33">
        <f t="shared" ca="1" si="252"/>
        <v>0</v>
      </c>
    </row>
    <row r="749" spans="1:6" x14ac:dyDescent="0.3">
      <c r="A749" s="27">
        <f t="shared" si="255"/>
        <v>259</v>
      </c>
      <c r="C749" s="31">
        <f t="shared" si="242"/>
        <v>6</v>
      </c>
      <c r="D749" s="32">
        <f t="shared" ca="1" si="250"/>
        <v>28.600000000000048</v>
      </c>
      <c r="E749" s="33">
        <f t="shared" ca="1" si="251"/>
        <v>9.9053999999999984</v>
      </c>
      <c r="F749" s="33">
        <f t="shared" ca="1" si="252"/>
        <v>0</v>
      </c>
    </row>
    <row r="750" spans="1:6" x14ac:dyDescent="0.3">
      <c r="A750" s="27">
        <f t="shared" si="255"/>
        <v>260</v>
      </c>
      <c r="C750" s="31">
        <f t="shared" si="242"/>
        <v>7</v>
      </c>
      <c r="D750" s="32">
        <f t="shared" ca="1" si="250"/>
        <v>28.600000000000048</v>
      </c>
      <c r="E750" s="33">
        <f t="shared" ca="1" si="251"/>
        <v>11.555399999999999</v>
      </c>
      <c r="F750" s="33">
        <f t="shared" ca="1" si="252"/>
        <v>0</v>
      </c>
    </row>
    <row r="751" spans="1:6" x14ac:dyDescent="0.3">
      <c r="A751" s="27">
        <f t="shared" si="255"/>
        <v>261</v>
      </c>
      <c r="C751" s="31">
        <f t="shared" si="242"/>
        <v>8</v>
      </c>
      <c r="D751" s="32">
        <f t="shared" ca="1" si="250"/>
        <v>28.600000000000048</v>
      </c>
      <c r="E751" s="33">
        <f t="shared" ca="1" si="251"/>
        <v>13</v>
      </c>
      <c r="F751" s="33">
        <f t="shared" ca="1" si="252"/>
        <v>0.32</v>
      </c>
    </row>
    <row r="752" spans="1:6" x14ac:dyDescent="0.3">
      <c r="A752" s="27">
        <f t="shared" si="255"/>
        <v>262</v>
      </c>
      <c r="C752" s="31">
        <f t="shared" si="242"/>
        <v>9</v>
      </c>
      <c r="D752" s="32">
        <f t="shared" ca="1" si="250"/>
        <v>28.600000000000048</v>
      </c>
      <c r="E752" s="33">
        <f t="shared" ca="1" si="251"/>
        <v>14.193453</v>
      </c>
      <c r="F752" s="33">
        <f t="shared" ca="1" si="252"/>
        <v>1</v>
      </c>
    </row>
    <row r="753" spans="1:6" x14ac:dyDescent="0.3">
      <c r="A753" s="27">
        <f t="shared" si="255"/>
        <v>263</v>
      </c>
      <c r="C753" s="31">
        <f t="shared" si="242"/>
        <v>10</v>
      </c>
      <c r="D753" s="32">
        <f t="shared" ca="1" si="250"/>
        <v>28.600000000000048</v>
      </c>
      <c r="E753" s="33">
        <f t="shared" ca="1" si="251"/>
        <v>15.303000000000001</v>
      </c>
      <c r="F753" s="33">
        <f t="shared" ca="1" si="252"/>
        <v>2</v>
      </c>
    </row>
    <row r="754" spans="1:6" x14ac:dyDescent="0.3">
      <c r="A754" s="27">
        <f t="shared" si="255"/>
        <v>264</v>
      </c>
      <c r="C754" s="31">
        <f t="shared" si="242"/>
        <v>11</v>
      </c>
      <c r="D754" s="32">
        <f t="shared" ca="1" si="250"/>
        <v>28.600000000000048</v>
      </c>
      <c r="E754" s="33">
        <f t="shared" ca="1" si="251"/>
        <v>16.291</v>
      </c>
      <c r="F754" s="33">
        <f t="shared" ca="1" si="252"/>
        <v>3.5</v>
      </c>
    </row>
    <row r="755" spans="1:6" x14ac:dyDescent="0.3">
      <c r="A755" s="27">
        <f t="shared" si="255"/>
        <v>265</v>
      </c>
      <c r="C755" s="31">
        <f t="shared" si="242"/>
        <v>12</v>
      </c>
      <c r="D755" s="32">
        <f t="shared" ca="1" si="250"/>
        <v>28.600000000000048</v>
      </c>
      <c r="E755" s="33">
        <f t="shared" ca="1" si="251"/>
        <v>17.013999999999999</v>
      </c>
      <c r="F755" s="33">
        <f t="shared" ca="1" si="252"/>
        <v>5.6</v>
      </c>
    </row>
    <row r="756" spans="1:6" x14ac:dyDescent="0.3">
      <c r="A756" s="27">
        <f t="shared" si="255"/>
        <v>266</v>
      </c>
      <c r="C756" s="31">
        <f t="shared" ref="C756:C819" si="256">C738</f>
        <v>13</v>
      </c>
      <c r="D756" s="32">
        <f t="shared" ca="1" si="250"/>
        <v>28.600000000000048</v>
      </c>
      <c r="E756" s="33">
        <f t="shared" ca="1" si="251"/>
        <v>17.401012999999999</v>
      </c>
      <c r="F756" s="33">
        <f t="shared" ca="1" si="252"/>
        <v>7.4</v>
      </c>
    </row>
    <row r="757" spans="1:6" x14ac:dyDescent="0.3">
      <c r="A757" s="27">
        <f t="shared" si="255"/>
        <v>267</v>
      </c>
      <c r="C757" s="34">
        <f t="shared" si="256"/>
        <v>14</v>
      </c>
      <c r="D757" s="35">
        <f t="shared" ca="1" si="250"/>
        <v>28.600000000000048</v>
      </c>
      <c r="E757" s="36">
        <f t="shared" ca="1" si="251"/>
        <v>17.721</v>
      </c>
      <c r="F757" s="36">
        <f t="shared" ca="1" si="252"/>
        <v>9</v>
      </c>
    </row>
    <row r="759" spans="1:6" x14ac:dyDescent="0.3">
      <c r="C759" s="29" t="s">
        <v>6</v>
      </c>
      <c r="D759" s="30">
        <f t="shared" ca="1" si="243"/>
        <v>154</v>
      </c>
      <c r="F759" s="28"/>
    </row>
    <row r="761" spans="1:6" x14ac:dyDescent="0.3">
      <c r="C761" s="37" t="s">
        <v>33</v>
      </c>
      <c r="D761" s="37" t="s">
        <v>35</v>
      </c>
      <c r="E761" s="37" t="s">
        <v>32</v>
      </c>
      <c r="F761" s="37" t="s">
        <v>34</v>
      </c>
    </row>
    <row r="762" spans="1:6" x14ac:dyDescent="0.3">
      <c r="A762" s="27">
        <f t="shared" ref="A762" si="257">A744+21</f>
        <v>275</v>
      </c>
      <c r="C762" s="31">
        <f t="shared" ref="C762" si="258">C744</f>
        <v>1</v>
      </c>
      <c r="D762" s="32">
        <f t="shared" ca="1" si="250"/>
        <v>27.000000000000046</v>
      </c>
      <c r="E762" s="33">
        <f t="shared" ca="1" si="251"/>
        <v>0</v>
      </c>
      <c r="F762" s="33">
        <f t="shared" ca="1" si="252"/>
        <v>0</v>
      </c>
    </row>
    <row r="763" spans="1:6" x14ac:dyDescent="0.3">
      <c r="A763" s="27">
        <f t="shared" ref="A763:A775" si="259">A762+1</f>
        <v>276</v>
      </c>
      <c r="C763" s="31">
        <f t="shared" si="256"/>
        <v>2</v>
      </c>
      <c r="D763" s="32">
        <f t="shared" ca="1" si="250"/>
        <v>27.000000000000046</v>
      </c>
      <c r="E763" s="33">
        <f t="shared" ca="1" si="251"/>
        <v>0</v>
      </c>
      <c r="F763" s="33">
        <f t="shared" ca="1" si="252"/>
        <v>0</v>
      </c>
    </row>
    <row r="764" spans="1:6" x14ac:dyDescent="0.3">
      <c r="A764" s="27">
        <f t="shared" si="259"/>
        <v>277</v>
      </c>
      <c r="C764" s="31">
        <f t="shared" si="256"/>
        <v>3</v>
      </c>
      <c r="D764" s="32">
        <f t="shared" ca="1" si="250"/>
        <v>27.000000000000046</v>
      </c>
      <c r="E764" s="33">
        <f t="shared" ca="1" si="251"/>
        <v>1.9005940000000012</v>
      </c>
      <c r="F764" s="33">
        <f t="shared" ca="1" si="252"/>
        <v>0</v>
      </c>
    </row>
    <row r="765" spans="1:6" x14ac:dyDescent="0.3">
      <c r="A765" s="27">
        <f t="shared" si="259"/>
        <v>278</v>
      </c>
      <c r="C765" s="31">
        <f t="shared" si="256"/>
        <v>4</v>
      </c>
      <c r="D765" s="32">
        <f t="shared" ca="1" si="250"/>
        <v>27.000000000000046</v>
      </c>
      <c r="E765" s="33">
        <f t="shared" ca="1" si="251"/>
        <v>4.7505940000000013</v>
      </c>
      <c r="F765" s="33">
        <f t="shared" ca="1" si="252"/>
        <v>0</v>
      </c>
    </row>
    <row r="766" spans="1:6" x14ac:dyDescent="0.3">
      <c r="A766" s="27">
        <f t="shared" si="259"/>
        <v>279</v>
      </c>
      <c r="C766" s="31">
        <f t="shared" si="256"/>
        <v>5</v>
      </c>
      <c r="D766" s="32">
        <f t="shared" ca="1" si="250"/>
        <v>27.000000000000046</v>
      </c>
      <c r="E766" s="33">
        <f t="shared" ca="1" si="251"/>
        <v>7.2005940000000015</v>
      </c>
      <c r="F766" s="33">
        <f t="shared" ca="1" si="252"/>
        <v>0</v>
      </c>
    </row>
    <row r="767" spans="1:6" x14ac:dyDescent="0.3">
      <c r="A767" s="27">
        <f t="shared" si="259"/>
        <v>280</v>
      </c>
      <c r="C767" s="31">
        <f t="shared" si="256"/>
        <v>6</v>
      </c>
      <c r="D767" s="32">
        <f t="shared" ca="1" si="250"/>
        <v>27.000000000000046</v>
      </c>
      <c r="E767" s="33">
        <f t="shared" ca="1" si="251"/>
        <v>9.2505940000000013</v>
      </c>
      <c r="F767" s="33">
        <f t="shared" ca="1" si="252"/>
        <v>0</v>
      </c>
    </row>
    <row r="768" spans="1:6" x14ac:dyDescent="0.3">
      <c r="A768" s="27">
        <f t="shared" si="259"/>
        <v>281</v>
      </c>
      <c r="C768" s="31">
        <f t="shared" si="256"/>
        <v>7</v>
      </c>
      <c r="D768" s="32">
        <f t="shared" ca="1" si="250"/>
        <v>27.000000000000046</v>
      </c>
      <c r="E768" s="33">
        <f t="shared" ca="1" si="251"/>
        <v>10.900594000000002</v>
      </c>
      <c r="F768" s="33">
        <f t="shared" ca="1" si="252"/>
        <v>0</v>
      </c>
    </row>
    <row r="769" spans="1:6" x14ac:dyDescent="0.3">
      <c r="A769" s="27">
        <f t="shared" si="259"/>
        <v>282</v>
      </c>
      <c r="C769" s="31">
        <f t="shared" si="256"/>
        <v>8</v>
      </c>
      <c r="D769" s="32">
        <f t="shared" ca="1" si="250"/>
        <v>27.000000000000046</v>
      </c>
      <c r="E769" s="33">
        <f t="shared" ca="1" si="251"/>
        <v>12</v>
      </c>
      <c r="F769" s="33">
        <f t="shared" ca="1" si="252"/>
        <v>0.16</v>
      </c>
    </row>
    <row r="770" spans="1:6" x14ac:dyDescent="0.3">
      <c r="A770" s="27">
        <f t="shared" si="259"/>
        <v>283</v>
      </c>
      <c r="C770" s="31">
        <f t="shared" si="256"/>
        <v>9</v>
      </c>
      <c r="D770" s="32">
        <f t="shared" ca="1" si="250"/>
        <v>27.000000000000046</v>
      </c>
      <c r="E770" s="33">
        <f t="shared" ca="1" si="251"/>
        <v>13.471751999999999</v>
      </c>
      <c r="F770" s="33">
        <f t="shared" ca="1" si="252"/>
        <v>1</v>
      </c>
    </row>
    <row r="771" spans="1:6" x14ac:dyDescent="0.3">
      <c r="A771" s="27">
        <f t="shared" si="259"/>
        <v>284</v>
      </c>
      <c r="C771" s="31">
        <f t="shared" si="256"/>
        <v>10</v>
      </c>
      <c r="D771" s="32">
        <f t="shared" ca="1" si="250"/>
        <v>27.000000000000046</v>
      </c>
      <c r="E771" s="33">
        <f t="shared" ca="1" si="251"/>
        <v>14.667</v>
      </c>
      <c r="F771" s="33">
        <f t="shared" ca="1" si="252"/>
        <v>2</v>
      </c>
    </row>
    <row r="772" spans="1:6" x14ac:dyDescent="0.3">
      <c r="A772" s="27">
        <f t="shared" si="259"/>
        <v>285</v>
      </c>
      <c r="C772" s="31">
        <f t="shared" si="256"/>
        <v>11</v>
      </c>
      <c r="D772" s="32">
        <f t="shared" ca="1" si="250"/>
        <v>27.000000000000046</v>
      </c>
      <c r="E772" s="33">
        <f t="shared" ca="1" si="251"/>
        <v>15.638</v>
      </c>
      <c r="F772" s="33">
        <f t="shared" ca="1" si="252"/>
        <v>3.5</v>
      </c>
    </row>
    <row r="773" spans="1:6" x14ac:dyDescent="0.3">
      <c r="A773" s="27">
        <f t="shared" si="259"/>
        <v>286</v>
      </c>
      <c r="C773" s="31">
        <f t="shared" si="256"/>
        <v>12</v>
      </c>
      <c r="D773" s="32">
        <f t="shared" ca="1" si="250"/>
        <v>27.000000000000046</v>
      </c>
      <c r="E773" s="33">
        <f t="shared" ca="1" si="251"/>
        <v>16.475999999999999</v>
      </c>
      <c r="F773" s="33">
        <f t="shared" ca="1" si="252"/>
        <v>5.6</v>
      </c>
    </row>
    <row r="774" spans="1:6" x14ac:dyDescent="0.3">
      <c r="A774" s="27">
        <f t="shared" si="259"/>
        <v>287</v>
      </c>
      <c r="C774" s="31">
        <f t="shared" si="256"/>
        <v>13</v>
      </c>
      <c r="D774" s="32">
        <f t="shared" ca="1" si="250"/>
        <v>27.000000000000046</v>
      </c>
      <c r="E774" s="33">
        <f t="shared" ca="1" si="251"/>
        <v>16.919878999999998</v>
      </c>
      <c r="F774" s="33">
        <f t="shared" ca="1" si="252"/>
        <v>7.4</v>
      </c>
    </row>
    <row r="775" spans="1:6" x14ac:dyDescent="0.3">
      <c r="A775" s="27">
        <f t="shared" si="259"/>
        <v>288</v>
      </c>
      <c r="C775" s="34">
        <f t="shared" si="256"/>
        <v>14</v>
      </c>
      <c r="D775" s="35">
        <f t="shared" ca="1" si="250"/>
        <v>27.000000000000046</v>
      </c>
      <c r="E775" s="36">
        <f t="shared" ca="1" si="251"/>
        <v>17.295999999999999</v>
      </c>
      <c r="F775" s="36">
        <f t="shared" ca="1" si="252"/>
        <v>9</v>
      </c>
    </row>
    <row r="777" spans="1:6" x14ac:dyDescent="0.3">
      <c r="C777" s="29" t="s">
        <v>6</v>
      </c>
      <c r="D777" s="30">
        <f t="shared" ref="D777:D831" ca="1" si="260">INDIRECT("Frames!C"&amp;$A780)</f>
        <v>156</v>
      </c>
      <c r="F777" s="28"/>
    </row>
    <row r="779" spans="1:6" x14ac:dyDescent="0.3">
      <c r="C779" s="37" t="s">
        <v>33</v>
      </c>
      <c r="D779" s="37" t="s">
        <v>35</v>
      </c>
      <c r="E779" s="37" t="s">
        <v>32</v>
      </c>
      <c r="F779" s="37" t="s">
        <v>34</v>
      </c>
    </row>
    <row r="780" spans="1:6" x14ac:dyDescent="0.3">
      <c r="A780" s="27">
        <f t="shared" ref="A780" si="261">A762+21</f>
        <v>296</v>
      </c>
      <c r="C780" s="31">
        <f t="shared" ref="C780" si="262">C762</f>
        <v>1</v>
      </c>
      <c r="D780" s="32">
        <f t="shared" ca="1" si="250"/>
        <v>25.400000000000045</v>
      </c>
      <c r="E780" s="33">
        <f t="shared" ca="1" si="251"/>
        <v>0</v>
      </c>
      <c r="F780" s="33">
        <f t="shared" ca="1" si="252"/>
        <v>0</v>
      </c>
    </row>
    <row r="781" spans="1:6" x14ac:dyDescent="0.3">
      <c r="A781" s="27">
        <f t="shared" ref="A781:A793" si="263">A780+1</f>
        <v>297</v>
      </c>
      <c r="C781" s="31">
        <f t="shared" si="256"/>
        <v>2</v>
      </c>
      <c r="D781" s="32">
        <f t="shared" ca="1" si="250"/>
        <v>25.400000000000045</v>
      </c>
      <c r="E781" s="33">
        <f t="shared" ca="1" si="251"/>
        <v>0</v>
      </c>
      <c r="F781" s="33">
        <f t="shared" ca="1" si="252"/>
        <v>0</v>
      </c>
    </row>
    <row r="782" spans="1:6" x14ac:dyDescent="0.3">
      <c r="A782" s="27">
        <f t="shared" si="263"/>
        <v>298</v>
      </c>
      <c r="C782" s="31">
        <f t="shared" si="256"/>
        <v>3</v>
      </c>
      <c r="D782" s="32">
        <f t="shared" ca="1" si="250"/>
        <v>25.400000000000045</v>
      </c>
      <c r="E782" s="33">
        <f t="shared" ca="1" si="251"/>
        <v>1.0146799999999998</v>
      </c>
      <c r="F782" s="33">
        <f t="shared" ca="1" si="252"/>
        <v>0</v>
      </c>
    </row>
    <row r="783" spans="1:6" x14ac:dyDescent="0.3">
      <c r="A783" s="27">
        <f t="shared" si="263"/>
        <v>299</v>
      </c>
      <c r="C783" s="31">
        <f t="shared" si="256"/>
        <v>4</v>
      </c>
      <c r="D783" s="32">
        <f t="shared" ca="1" si="250"/>
        <v>25.400000000000045</v>
      </c>
      <c r="E783" s="33">
        <f t="shared" ca="1" si="251"/>
        <v>3.8646799999999999</v>
      </c>
      <c r="F783" s="33">
        <f t="shared" ca="1" si="252"/>
        <v>0</v>
      </c>
    </row>
    <row r="784" spans="1:6" x14ac:dyDescent="0.3">
      <c r="A784" s="27">
        <f t="shared" si="263"/>
        <v>300</v>
      </c>
      <c r="C784" s="31">
        <f t="shared" si="256"/>
        <v>5</v>
      </c>
      <c r="D784" s="32">
        <f t="shared" ca="1" si="250"/>
        <v>25.400000000000045</v>
      </c>
      <c r="E784" s="33">
        <f t="shared" ca="1" si="251"/>
        <v>6.3146800000000001</v>
      </c>
      <c r="F784" s="33">
        <f t="shared" ca="1" si="252"/>
        <v>0</v>
      </c>
    </row>
    <row r="785" spans="1:6" x14ac:dyDescent="0.3">
      <c r="A785" s="27">
        <f t="shared" si="263"/>
        <v>301</v>
      </c>
      <c r="C785" s="31">
        <f t="shared" si="256"/>
        <v>6</v>
      </c>
      <c r="D785" s="32">
        <f t="shared" ca="1" si="250"/>
        <v>25.400000000000045</v>
      </c>
      <c r="E785" s="33">
        <f t="shared" ca="1" si="251"/>
        <v>8.3646799999999999</v>
      </c>
      <c r="F785" s="33">
        <f t="shared" ca="1" si="252"/>
        <v>0</v>
      </c>
    </row>
    <row r="786" spans="1:6" x14ac:dyDescent="0.3">
      <c r="A786" s="27">
        <f t="shared" si="263"/>
        <v>302</v>
      </c>
      <c r="C786" s="31">
        <f t="shared" si="256"/>
        <v>7</v>
      </c>
      <c r="D786" s="32">
        <f t="shared" ca="1" si="250"/>
        <v>25.400000000000045</v>
      </c>
      <c r="E786" s="33">
        <f t="shared" ca="1" si="251"/>
        <v>10.01468</v>
      </c>
      <c r="F786" s="33">
        <f t="shared" ca="1" si="252"/>
        <v>0</v>
      </c>
    </row>
    <row r="787" spans="1:6" x14ac:dyDescent="0.3">
      <c r="A787" s="27">
        <f t="shared" si="263"/>
        <v>303</v>
      </c>
      <c r="C787" s="31">
        <f t="shared" si="256"/>
        <v>8</v>
      </c>
      <c r="D787" s="32">
        <f t="shared" ca="1" si="250"/>
        <v>25.400000000000045</v>
      </c>
      <c r="E787" s="33">
        <f t="shared" ca="1" si="251"/>
        <v>11.5</v>
      </c>
      <c r="F787" s="33">
        <f t="shared" ca="1" si="252"/>
        <v>0.32</v>
      </c>
    </row>
    <row r="788" spans="1:6" x14ac:dyDescent="0.3">
      <c r="A788" s="27">
        <f t="shared" si="263"/>
        <v>304</v>
      </c>
      <c r="C788" s="31">
        <f t="shared" si="256"/>
        <v>9</v>
      </c>
      <c r="D788" s="32">
        <f t="shared" ca="1" si="250"/>
        <v>25.400000000000045</v>
      </c>
      <c r="E788" s="33">
        <f t="shared" ca="1" si="251"/>
        <v>12.750050999999999</v>
      </c>
      <c r="F788" s="33">
        <f t="shared" ca="1" si="252"/>
        <v>1</v>
      </c>
    </row>
    <row r="789" spans="1:6" x14ac:dyDescent="0.3">
      <c r="A789" s="27">
        <f t="shared" si="263"/>
        <v>305</v>
      </c>
      <c r="C789" s="31">
        <f t="shared" si="256"/>
        <v>10</v>
      </c>
      <c r="D789" s="32">
        <f t="shared" ca="1" si="250"/>
        <v>25.400000000000045</v>
      </c>
      <c r="E789" s="33">
        <f t="shared" ca="1" si="251"/>
        <v>13.944000000000001</v>
      </c>
      <c r="F789" s="33">
        <f t="shared" ca="1" si="252"/>
        <v>2</v>
      </c>
    </row>
    <row r="790" spans="1:6" x14ac:dyDescent="0.3">
      <c r="A790" s="27">
        <f t="shared" si="263"/>
        <v>306</v>
      </c>
      <c r="C790" s="31">
        <f t="shared" si="256"/>
        <v>11</v>
      </c>
      <c r="D790" s="32">
        <f t="shared" ca="1" si="250"/>
        <v>25.400000000000045</v>
      </c>
      <c r="E790" s="33">
        <f t="shared" ca="1" si="251"/>
        <v>14.967000000000001</v>
      </c>
      <c r="F790" s="33">
        <f t="shared" ca="1" si="252"/>
        <v>3.5</v>
      </c>
    </row>
    <row r="791" spans="1:6" x14ac:dyDescent="0.3">
      <c r="A791" s="27">
        <f t="shared" si="263"/>
        <v>307</v>
      </c>
      <c r="C791" s="31">
        <f t="shared" si="256"/>
        <v>12</v>
      </c>
      <c r="D791" s="32">
        <f t="shared" ca="1" si="250"/>
        <v>25.400000000000045</v>
      </c>
      <c r="E791" s="33">
        <f t="shared" ca="1" si="251"/>
        <v>15.91</v>
      </c>
      <c r="F791" s="33">
        <f t="shared" ca="1" si="252"/>
        <v>5.6</v>
      </c>
    </row>
    <row r="792" spans="1:6" x14ac:dyDescent="0.3">
      <c r="A792" s="27">
        <f t="shared" si="263"/>
        <v>308</v>
      </c>
      <c r="C792" s="31">
        <f t="shared" si="256"/>
        <v>13</v>
      </c>
      <c r="D792" s="32">
        <f t="shared" ca="1" si="250"/>
        <v>25.400000000000045</v>
      </c>
      <c r="E792" s="33">
        <f t="shared" ca="1" si="251"/>
        <v>16.358556</v>
      </c>
      <c r="F792" s="33">
        <f t="shared" ca="1" si="252"/>
        <v>7.4</v>
      </c>
    </row>
    <row r="793" spans="1:6" x14ac:dyDescent="0.3">
      <c r="A793" s="27">
        <f t="shared" si="263"/>
        <v>309</v>
      </c>
      <c r="C793" s="34">
        <f t="shared" si="256"/>
        <v>14</v>
      </c>
      <c r="D793" s="35">
        <f t="shared" ca="1" si="250"/>
        <v>25.400000000000045</v>
      </c>
      <c r="E793" s="36">
        <f t="shared" ca="1" si="251"/>
        <v>16.786999999999999</v>
      </c>
      <c r="F793" s="36">
        <f t="shared" ca="1" si="252"/>
        <v>9</v>
      </c>
    </row>
    <row r="795" spans="1:6" x14ac:dyDescent="0.3">
      <c r="C795" s="29" t="s">
        <v>6</v>
      </c>
      <c r="D795" s="30">
        <f t="shared" ca="1" si="260"/>
        <v>158</v>
      </c>
      <c r="F795" s="28"/>
    </row>
    <row r="797" spans="1:6" x14ac:dyDescent="0.3">
      <c r="C797" s="37" t="s">
        <v>33</v>
      </c>
      <c r="D797" s="37" t="s">
        <v>35</v>
      </c>
      <c r="E797" s="37" t="s">
        <v>32</v>
      </c>
      <c r="F797" s="37" t="s">
        <v>34</v>
      </c>
    </row>
    <row r="798" spans="1:6" x14ac:dyDescent="0.3">
      <c r="A798" s="27">
        <f t="shared" ref="A798" si="264">A780+21</f>
        <v>317</v>
      </c>
      <c r="C798" s="31">
        <f t="shared" ref="C798" si="265">C780</f>
        <v>1</v>
      </c>
      <c r="D798" s="32">
        <f t="shared" ca="1" si="250"/>
        <v>23.800000000000043</v>
      </c>
      <c r="E798" s="33">
        <f t="shared" ca="1" si="251"/>
        <v>0</v>
      </c>
      <c r="F798" s="33">
        <f t="shared" ca="1" si="252"/>
        <v>0</v>
      </c>
    </row>
    <row r="799" spans="1:6" x14ac:dyDescent="0.3">
      <c r="A799" s="27">
        <f t="shared" ref="A799:A811" si="266">A798+1</f>
        <v>318</v>
      </c>
      <c r="C799" s="31">
        <f t="shared" si="256"/>
        <v>2</v>
      </c>
      <c r="D799" s="32">
        <f t="shared" ca="1" si="250"/>
        <v>23.800000000000043</v>
      </c>
      <c r="E799" s="33">
        <f t="shared" ca="1" si="251"/>
        <v>0</v>
      </c>
      <c r="F799" s="33">
        <f t="shared" ca="1" si="252"/>
        <v>0</v>
      </c>
    </row>
    <row r="800" spans="1:6" x14ac:dyDescent="0.3">
      <c r="A800" s="27">
        <f t="shared" si="266"/>
        <v>319</v>
      </c>
      <c r="C800" s="31">
        <f t="shared" si="256"/>
        <v>3</v>
      </c>
      <c r="D800" s="32">
        <f t="shared" ca="1" si="250"/>
        <v>23.800000000000043</v>
      </c>
      <c r="E800" s="33">
        <f t="shared" ca="1" si="251"/>
        <v>0</v>
      </c>
      <c r="F800" s="33">
        <f t="shared" ca="1" si="252"/>
        <v>0</v>
      </c>
    </row>
    <row r="801" spans="1:6" x14ac:dyDescent="0.3">
      <c r="A801" s="27">
        <f t="shared" si="266"/>
        <v>320</v>
      </c>
      <c r="C801" s="31">
        <f t="shared" si="256"/>
        <v>4</v>
      </c>
      <c r="D801" s="32">
        <f t="shared" ca="1" si="250"/>
        <v>23.800000000000043</v>
      </c>
      <c r="E801" s="33">
        <f t="shared" ca="1" si="251"/>
        <v>3.1906149999999993</v>
      </c>
      <c r="F801" s="33">
        <f t="shared" ca="1" si="252"/>
        <v>0</v>
      </c>
    </row>
    <row r="802" spans="1:6" x14ac:dyDescent="0.3">
      <c r="A802" s="27">
        <f t="shared" si="266"/>
        <v>321</v>
      </c>
      <c r="C802" s="31">
        <f t="shared" si="256"/>
        <v>5</v>
      </c>
      <c r="D802" s="32">
        <f t="shared" ref="D802:D865" ca="1" si="267">INDIRECT("Frames!C"&amp;$A802+3)</f>
        <v>23.800000000000043</v>
      </c>
      <c r="E802" s="33">
        <f t="shared" ref="E802:E865" ca="1" si="268">INDIRECT("Frames!D"&amp;$A802+3)</f>
        <v>5.6406149999999995</v>
      </c>
      <c r="F802" s="33">
        <f t="shared" ref="F802:F865" ca="1" si="269">INDIRECT("Frames!E"&amp;$A802+3)</f>
        <v>0</v>
      </c>
    </row>
    <row r="803" spans="1:6" x14ac:dyDescent="0.3">
      <c r="A803" s="27">
        <f t="shared" si="266"/>
        <v>322</v>
      </c>
      <c r="C803" s="31">
        <f t="shared" si="256"/>
        <v>6</v>
      </c>
      <c r="D803" s="32">
        <f t="shared" ca="1" si="267"/>
        <v>23.800000000000043</v>
      </c>
      <c r="E803" s="33">
        <f t="shared" ca="1" si="268"/>
        <v>7.6906149999999993</v>
      </c>
      <c r="F803" s="33">
        <f t="shared" ca="1" si="269"/>
        <v>0</v>
      </c>
    </row>
    <row r="804" spans="1:6" x14ac:dyDescent="0.3">
      <c r="A804" s="27">
        <f t="shared" si="266"/>
        <v>323</v>
      </c>
      <c r="C804" s="31">
        <f t="shared" si="256"/>
        <v>7</v>
      </c>
      <c r="D804" s="32">
        <f t="shared" ca="1" si="267"/>
        <v>23.800000000000043</v>
      </c>
      <c r="E804" s="33">
        <f t="shared" ca="1" si="268"/>
        <v>9.3406149999999997</v>
      </c>
      <c r="F804" s="33">
        <f t="shared" ca="1" si="269"/>
        <v>0</v>
      </c>
    </row>
    <row r="805" spans="1:6" x14ac:dyDescent="0.3">
      <c r="A805" s="27">
        <f t="shared" si="266"/>
        <v>324</v>
      </c>
      <c r="C805" s="31">
        <f t="shared" si="256"/>
        <v>8</v>
      </c>
      <c r="D805" s="32">
        <f t="shared" ca="1" si="267"/>
        <v>23.800000000000043</v>
      </c>
      <c r="E805" s="33">
        <f t="shared" ca="1" si="268"/>
        <v>10.5</v>
      </c>
      <c r="F805" s="33">
        <f t="shared" ca="1" si="269"/>
        <v>0.24</v>
      </c>
    </row>
    <row r="806" spans="1:6" x14ac:dyDescent="0.3">
      <c r="A806" s="27">
        <f t="shared" si="266"/>
        <v>325</v>
      </c>
      <c r="C806" s="31">
        <f t="shared" si="256"/>
        <v>9</v>
      </c>
      <c r="D806" s="32">
        <f t="shared" ca="1" si="267"/>
        <v>23.800000000000043</v>
      </c>
      <c r="E806" s="33">
        <f t="shared" ca="1" si="268"/>
        <v>12.108538999999999</v>
      </c>
      <c r="F806" s="33">
        <f t="shared" ca="1" si="269"/>
        <v>1</v>
      </c>
    </row>
    <row r="807" spans="1:6" x14ac:dyDescent="0.3">
      <c r="A807" s="27">
        <f t="shared" si="266"/>
        <v>326</v>
      </c>
      <c r="C807" s="31">
        <f t="shared" si="256"/>
        <v>10</v>
      </c>
      <c r="D807" s="32">
        <f t="shared" ca="1" si="267"/>
        <v>23.800000000000043</v>
      </c>
      <c r="E807" s="33">
        <f t="shared" ca="1" si="268"/>
        <v>13.202</v>
      </c>
      <c r="F807" s="33">
        <f t="shared" ca="1" si="269"/>
        <v>2</v>
      </c>
    </row>
    <row r="808" spans="1:6" x14ac:dyDescent="0.3">
      <c r="A808" s="27">
        <f t="shared" si="266"/>
        <v>327</v>
      </c>
      <c r="C808" s="31">
        <f t="shared" si="256"/>
        <v>11</v>
      </c>
      <c r="D808" s="32">
        <f t="shared" ca="1" si="267"/>
        <v>23.800000000000043</v>
      </c>
      <c r="E808" s="33">
        <f t="shared" ca="1" si="268"/>
        <v>14.297000000000001</v>
      </c>
      <c r="F808" s="33">
        <f t="shared" ca="1" si="269"/>
        <v>3.5</v>
      </c>
    </row>
    <row r="809" spans="1:6" x14ac:dyDescent="0.3">
      <c r="A809" s="27">
        <f t="shared" si="266"/>
        <v>328</v>
      </c>
      <c r="C809" s="31">
        <f t="shared" si="256"/>
        <v>12</v>
      </c>
      <c r="D809" s="32">
        <f t="shared" ca="1" si="267"/>
        <v>23.800000000000043</v>
      </c>
      <c r="E809" s="33">
        <f t="shared" ca="1" si="268"/>
        <v>15.246</v>
      </c>
      <c r="F809" s="33">
        <f t="shared" ca="1" si="269"/>
        <v>5.6</v>
      </c>
    </row>
    <row r="810" spans="1:6" x14ac:dyDescent="0.3">
      <c r="A810" s="27">
        <f t="shared" si="266"/>
        <v>329</v>
      </c>
      <c r="C810" s="31">
        <f t="shared" si="256"/>
        <v>13</v>
      </c>
      <c r="D810" s="32">
        <f t="shared" ca="1" si="267"/>
        <v>23.800000000000043</v>
      </c>
      <c r="E810" s="33">
        <f t="shared" ca="1" si="268"/>
        <v>15.797232999999999</v>
      </c>
      <c r="F810" s="33">
        <f t="shared" ca="1" si="269"/>
        <v>7.4</v>
      </c>
    </row>
    <row r="811" spans="1:6" x14ac:dyDescent="0.3">
      <c r="A811" s="27">
        <f t="shared" si="266"/>
        <v>330</v>
      </c>
      <c r="C811" s="34">
        <f t="shared" si="256"/>
        <v>14</v>
      </c>
      <c r="D811" s="35">
        <f t="shared" ca="1" si="267"/>
        <v>23.800000000000043</v>
      </c>
      <c r="E811" s="36">
        <f t="shared" ca="1" si="268"/>
        <v>16.236000000000001</v>
      </c>
      <c r="F811" s="36">
        <f t="shared" ca="1" si="269"/>
        <v>9</v>
      </c>
    </row>
    <row r="813" spans="1:6" x14ac:dyDescent="0.3">
      <c r="C813" s="29" t="s">
        <v>6</v>
      </c>
      <c r="D813" s="30">
        <f t="shared" ca="1" si="260"/>
        <v>160</v>
      </c>
      <c r="F813" s="28"/>
    </row>
    <row r="815" spans="1:6" x14ac:dyDescent="0.3">
      <c r="C815" s="37" t="s">
        <v>33</v>
      </c>
      <c r="D815" s="37" t="s">
        <v>35</v>
      </c>
      <c r="E815" s="37" t="s">
        <v>32</v>
      </c>
      <c r="F815" s="37" t="s">
        <v>34</v>
      </c>
    </row>
    <row r="816" spans="1:6" x14ac:dyDescent="0.3">
      <c r="A816" s="27">
        <f t="shared" ref="A816" si="270">A798+21</f>
        <v>338</v>
      </c>
      <c r="C816" s="31">
        <f t="shared" ref="C816" si="271">C798</f>
        <v>1</v>
      </c>
      <c r="D816" s="32">
        <f t="shared" ca="1" si="267"/>
        <v>22.400000000000041</v>
      </c>
      <c r="E816" s="33">
        <f t="shared" ca="1" si="268"/>
        <v>0</v>
      </c>
      <c r="F816" s="33">
        <f t="shared" ca="1" si="269"/>
        <v>0</v>
      </c>
    </row>
    <row r="817" spans="1:6" x14ac:dyDescent="0.3">
      <c r="A817" s="27">
        <f t="shared" ref="A817:A829" si="272">A816+1</f>
        <v>339</v>
      </c>
      <c r="C817" s="31">
        <f t="shared" si="256"/>
        <v>2</v>
      </c>
      <c r="D817" s="32">
        <f t="shared" ca="1" si="267"/>
        <v>22.400000000000041</v>
      </c>
      <c r="E817" s="33">
        <f t="shared" ca="1" si="268"/>
        <v>0</v>
      </c>
      <c r="F817" s="33">
        <f t="shared" ca="1" si="269"/>
        <v>0</v>
      </c>
    </row>
    <row r="818" spans="1:6" x14ac:dyDescent="0.3">
      <c r="A818" s="27">
        <f t="shared" si="272"/>
        <v>340</v>
      </c>
      <c r="C818" s="31">
        <f t="shared" si="256"/>
        <v>3</v>
      </c>
      <c r="D818" s="32">
        <f t="shared" ca="1" si="267"/>
        <v>22.400000000000041</v>
      </c>
      <c r="E818" s="33">
        <f t="shared" ca="1" si="268"/>
        <v>0</v>
      </c>
      <c r="F818" s="33">
        <f t="shared" ca="1" si="269"/>
        <v>0</v>
      </c>
    </row>
    <row r="819" spans="1:6" x14ac:dyDescent="0.3">
      <c r="A819" s="27">
        <f t="shared" si="272"/>
        <v>341</v>
      </c>
      <c r="C819" s="31">
        <f t="shared" si="256"/>
        <v>4</v>
      </c>
      <c r="D819" s="32">
        <f t="shared" ca="1" si="267"/>
        <v>22.400000000000041</v>
      </c>
      <c r="E819" s="33">
        <f t="shared" ca="1" si="268"/>
        <v>2.6128449999999983</v>
      </c>
      <c r="F819" s="33">
        <f t="shared" ca="1" si="269"/>
        <v>0</v>
      </c>
    </row>
    <row r="820" spans="1:6" x14ac:dyDescent="0.3">
      <c r="A820" s="27">
        <f t="shared" si="272"/>
        <v>342</v>
      </c>
      <c r="C820" s="31">
        <f t="shared" ref="C820:C883" si="273">C802</f>
        <v>5</v>
      </c>
      <c r="D820" s="32">
        <f t="shared" ca="1" si="267"/>
        <v>22.400000000000041</v>
      </c>
      <c r="E820" s="33">
        <f t="shared" ca="1" si="268"/>
        <v>5.0628449999999985</v>
      </c>
      <c r="F820" s="33">
        <f t="shared" ca="1" si="269"/>
        <v>0</v>
      </c>
    </row>
    <row r="821" spans="1:6" x14ac:dyDescent="0.3">
      <c r="A821" s="27">
        <f t="shared" si="272"/>
        <v>343</v>
      </c>
      <c r="C821" s="31">
        <f t="shared" si="273"/>
        <v>6</v>
      </c>
      <c r="D821" s="32">
        <f t="shared" ca="1" si="267"/>
        <v>22.400000000000041</v>
      </c>
      <c r="E821" s="33">
        <f t="shared" ca="1" si="268"/>
        <v>7.1128449999999983</v>
      </c>
      <c r="F821" s="33">
        <f t="shared" ca="1" si="269"/>
        <v>0</v>
      </c>
    </row>
    <row r="822" spans="1:6" x14ac:dyDescent="0.3">
      <c r="A822" s="27">
        <f t="shared" si="272"/>
        <v>344</v>
      </c>
      <c r="C822" s="31">
        <f t="shared" si="273"/>
        <v>7</v>
      </c>
      <c r="D822" s="32">
        <f t="shared" ca="1" si="267"/>
        <v>22.400000000000041</v>
      </c>
      <c r="E822" s="33">
        <f t="shared" ca="1" si="268"/>
        <v>8.7628449999999987</v>
      </c>
      <c r="F822" s="33">
        <f t="shared" ca="1" si="269"/>
        <v>0</v>
      </c>
    </row>
    <row r="823" spans="1:6" x14ac:dyDescent="0.3">
      <c r="A823" s="27">
        <f t="shared" si="272"/>
        <v>345</v>
      </c>
      <c r="C823" s="31">
        <f t="shared" si="273"/>
        <v>8</v>
      </c>
      <c r="D823" s="32">
        <f t="shared" ca="1" si="267"/>
        <v>22.400000000000041</v>
      </c>
      <c r="E823" s="33">
        <f t="shared" ca="1" si="268"/>
        <v>10</v>
      </c>
      <c r="F823" s="33">
        <f t="shared" ca="1" si="269"/>
        <v>0.24</v>
      </c>
    </row>
    <row r="824" spans="1:6" x14ac:dyDescent="0.3">
      <c r="A824" s="27">
        <f t="shared" si="272"/>
        <v>346</v>
      </c>
      <c r="C824" s="31">
        <f t="shared" si="273"/>
        <v>9</v>
      </c>
      <c r="D824" s="32">
        <f t="shared" ca="1" si="267"/>
        <v>22.400000000000041</v>
      </c>
      <c r="E824" s="33">
        <f t="shared" ca="1" si="268"/>
        <v>11.426932499999999</v>
      </c>
      <c r="F824" s="33">
        <f t="shared" ca="1" si="269"/>
        <v>1</v>
      </c>
    </row>
    <row r="825" spans="1:6" x14ac:dyDescent="0.3">
      <c r="A825" s="27">
        <f t="shared" si="272"/>
        <v>347</v>
      </c>
      <c r="C825" s="31">
        <f t="shared" si="273"/>
        <v>10</v>
      </c>
      <c r="D825" s="32">
        <f t="shared" ca="1" si="267"/>
        <v>22.400000000000041</v>
      </c>
      <c r="E825" s="33">
        <f t="shared" ca="1" si="268"/>
        <v>12.602</v>
      </c>
      <c r="F825" s="33">
        <f t="shared" ca="1" si="269"/>
        <v>2</v>
      </c>
    </row>
    <row r="826" spans="1:6" x14ac:dyDescent="0.3">
      <c r="A826" s="27">
        <f t="shared" si="272"/>
        <v>348</v>
      </c>
      <c r="C826" s="31">
        <f t="shared" si="273"/>
        <v>11</v>
      </c>
      <c r="D826" s="32">
        <f t="shared" ca="1" si="267"/>
        <v>22.400000000000041</v>
      </c>
      <c r="E826" s="33">
        <f t="shared" ca="1" si="268"/>
        <v>13.696999999999999</v>
      </c>
      <c r="F826" s="33">
        <f t="shared" ca="1" si="269"/>
        <v>3.5</v>
      </c>
    </row>
    <row r="827" spans="1:6" x14ac:dyDescent="0.3">
      <c r="A827" s="27">
        <f t="shared" si="272"/>
        <v>349</v>
      </c>
      <c r="C827" s="31">
        <f t="shared" si="273"/>
        <v>12</v>
      </c>
      <c r="D827" s="32">
        <f t="shared" ca="1" si="267"/>
        <v>22.400000000000041</v>
      </c>
      <c r="E827" s="33">
        <f t="shared" ca="1" si="268"/>
        <v>14.694000000000001</v>
      </c>
      <c r="F827" s="33">
        <f t="shared" ca="1" si="269"/>
        <v>5.6</v>
      </c>
    </row>
    <row r="828" spans="1:6" x14ac:dyDescent="0.3">
      <c r="A828" s="27">
        <f t="shared" si="272"/>
        <v>350</v>
      </c>
      <c r="C828" s="31">
        <f t="shared" si="273"/>
        <v>13</v>
      </c>
      <c r="D828" s="32">
        <f t="shared" ca="1" si="267"/>
        <v>22.400000000000041</v>
      </c>
      <c r="E828" s="33">
        <f t="shared" ca="1" si="268"/>
        <v>15.235909999999999</v>
      </c>
      <c r="F828" s="33">
        <f t="shared" ca="1" si="269"/>
        <v>7.4</v>
      </c>
    </row>
    <row r="829" spans="1:6" x14ac:dyDescent="0.3">
      <c r="A829" s="27">
        <f t="shared" si="272"/>
        <v>351</v>
      </c>
      <c r="C829" s="34">
        <f t="shared" si="273"/>
        <v>14</v>
      </c>
      <c r="D829" s="35">
        <f t="shared" ca="1" si="267"/>
        <v>22.400000000000041</v>
      </c>
      <c r="E829" s="36">
        <f t="shared" ca="1" si="268"/>
        <v>15.698</v>
      </c>
      <c r="F829" s="36">
        <f t="shared" ca="1" si="269"/>
        <v>9</v>
      </c>
    </row>
    <row r="831" spans="1:6" x14ac:dyDescent="0.3">
      <c r="C831" s="29" t="s">
        <v>6</v>
      </c>
      <c r="D831" s="30">
        <f t="shared" ca="1" si="260"/>
        <v>162</v>
      </c>
      <c r="F831" s="28"/>
    </row>
    <row r="833" spans="1:6" x14ac:dyDescent="0.3">
      <c r="C833" s="37" t="s">
        <v>33</v>
      </c>
      <c r="D833" s="37" t="s">
        <v>35</v>
      </c>
      <c r="E833" s="37" t="s">
        <v>32</v>
      </c>
      <c r="F833" s="37" t="s">
        <v>34</v>
      </c>
    </row>
    <row r="834" spans="1:6" x14ac:dyDescent="0.3">
      <c r="A834" s="27">
        <f t="shared" ref="A834:A888" si="274">A816+21</f>
        <v>359</v>
      </c>
      <c r="C834" s="31">
        <f t="shared" ref="C834:C897" si="275">C816</f>
        <v>1</v>
      </c>
      <c r="D834" s="32">
        <f t="shared" ca="1" si="267"/>
        <v>21.200000000000038</v>
      </c>
      <c r="E834" s="33">
        <f t="shared" ca="1" si="268"/>
        <v>0</v>
      </c>
      <c r="F834" s="33">
        <f t="shared" ca="1" si="269"/>
        <v>0</v>
      </c>
    </row>
    <row r="835" spans="1:6" x14ac:dyDescent="0.3">
      <c r="A835" s="27">
        <f t="shared" ref="A835:A847" si="276">A834+1</f>
        <v>360</v>
      </c>
      <c r="C835" s="31">
        <f t="shared" si="275"/>
        <v>2</v>
      </c>
      <c r="D835" s="32">
        <f t="shared" ca="1" si="267"/>
        <v>21.200000000000038</v>
      </c>
      <c r="E835" s="33">
        <f t="shared" ca="1" si="268"/>
        <v>0</v>
      </c>
      <c r="F835" s="33">
        <f t="shared" ca="1" si="269"/>
        <v>0</v>
      </c>
    </row>
    <row r="836" spans="1:6" x14ac:dyDescent="0.3">
      <c r="A836" s="27">
        <f t="shared" si="276"/>
        <v>361</v>
      </c>
      <c r="C836" s="31">
        <f t="shared" si="275"/>
        <v>3</v>
      </c>
      <c r="D836" s="32">
        <f t="shared" ca="1" si="267"/>
        <v>21.200000000000038</v>
      </c>
      <c r="E836" s="33">
        <f t="shared" ca="1" si="268"/>
        <v>0</v>
      </c>
      <c r="F836" s="33">
        <f t="shared" ca="1" si="269"/>
        <v>0</v>
      </c>
    </row>
    <row r="837" spans="1:6" x14ac:dyDescent="0.3">
      <c r="A837" s="27">
        <f t="shared" si="276"/>
        <v>362</v>
      </c>
      <c r="C837" s="31">
        <f t="shared" si="275"/>
        <v>4</v>
      </c>
      <c r="D837" s="32">
        <f t="shared" ca="1" si="267"/>
        <v>21.200000000000038</v>
      </c>
      <c r="E837" s="33">
        <f t="shared" ca="1" si="268"/>
        <v>1.9965569999999992</v>
      </c>
      <c r="F837" s="33">
        <f t="shared" ca="1" si="269"/>
        <v>0</v>
      </c>
    </row>
    <row r="838" spans="1:6" x14ac:dyDescent="0.3">
      <c r="A838" s="27">
        <f t="shared" si="276"/>
        <v>363</v>
      </c>
      <c r="C838" s="31">
        <f t="shared" si="273"/>
        <v>5</v>
      </c>
      <c r="D838" s="32">
        <f t="shared" ca="1" si="267"/>
        <v>21.200000000000038</v>
      </c>
      <c r="E838" s="33">
        <f t="shared" ca="1" si="268"/>
        <v>4.4465569999999994</v>
      </c>
      <c r="F838" s="33">
        <f t="shared" ca="1" si="269"/>
        <v>0</v>
      </c>
    </row>
    <row r="839" spans="1:6" x14ac:dyDescent="0.3">
      <c r="A839" s="27">
        <f t="shared" si="276"/>
        <v>364</v>
      </c>
      <c r="C839" s="31">
        <f t="shared" si="273"/>
        <v>6</v>
      </c>
      <c r="D839" s="32">
        <f t="shared" ca="1" si="267"/>
        <v>21.200000000000038</v>
      </c>
      <c r="E839" s="33">
        <f t="shared" ca="1" si="268"/>
        <v>6.4965569999999992</v>
      </c>
      <c r="F839" s="33">
        <f t="shared" ca="1" si="269"/>
        <v>0</v>
      </c>
    </row>
    <row r="840" spans="1:6" x14ac:dyDescent="0.3">
      <c r="A840" s="27">
        <f t="shared" si="276"/>
        <v>365</v>
      </c>
      <c r="C840" s="31">
        <f t="shared" si="273"/>
        <v>7</v>
      </c>
      <c r="D840" s="32">
        <f t="shared" ca="1" si="267"/>
        <v>21.200000000000038</v>
      </c>
      <c r="E840" s="33">
        <f t="shared" ca="1" si="268"/>
        <v>8.1465569999999996</v>
      </c>
      <c r="F840" s="33">
        <f t="shared" ca="1" si="269"/>
        <v>0</v>
      </c>
    </row>
    <row r="841" spans="1:6" x14ac:dyDescent="0.3">
      <c r="A841" s="27">
        <f t="shared" si="276"/>
        <v>366</v>
      </c>
      <c r="C841" s="31">
        <f t="shared" si="273"/>
        <v>8</v>
      </c>
      <c r="D841" s="32">
        <f t="shared" ca="1" si="267"/>
        <v>21.200000000000038</v>
      </c>
      <c r="E841" s="33">
        <f t="shared" ca="1" si="268"/>
        <v>9.5</v>
      </c>
      <c r="F841" s="33">
        <f t="shared" ca="1" si="269"/>
        <v>0.24</v>
      </c>
    </row>
    <row r="842" spans="1:6" x14ac:dyDescent="0.3">
      <c r="A842" s="27">
        <f t="shared" si="276"/>
        <v>367</v>
      </c>
      <c r="C842" s="31">
        <f t="shared" si="273"/>
        <v>9</v>
      </c>
      <c r="D842" s="32">
        <f t="shared" ca="1" si="267"/>
        <v>21.200000000000038</v>
      </c>
      <c r="E842" s="33">
        <f t="shared" ca="1" si="268"/>
        <v>10.865609499999998</v>
      </c>
      <c r="F842" s="33">
        <f t="shared" ca="1" si="269"/>
        <v>1</v>
      </c>
    </row>
    <row r="843" spans="1:6" x14ac:dyDescent="0.3">
      <c r="A843" s="27">
        <f t="shared" si="276"/>
        <v>368</v>
      </c>
      <c r="C843" s="31">
        <f t="shared" si="273"/>
        <v>10</v>
      </c>
      <c r="D843" s="32">
        <f t="shared" ca="1" si="267"/>
        <v>21.200000000000038</v>
      </c>
      <c r="E843" s="33">
        <f t="shared" ca="1" si="268"/>
        <v>11.995999999999999</v>
      </c>
      <c r="F843" s="33">
        <f t="shared" ca="1" si="269"/>
        <v>2</v>
      </c>
    </row>
    <row r="844" spans="1:6" x14ac:dyDescent="0.3">
      <c r="A844" s="27">
        <f t="shared" si="276"/>
        <v>369</v>
      </c>
      <c r="C844" s="31">
        <f t="shared" si="273"/>
        <v>11</v>
      </c>
      <c r="D844" s="32">
        <f t="shared" ca="1" si="267"/>
        <v>21.200000000000038</v>
      </c>
      <c r="E844" s="33">
        <f t="shared" ca="1" si="268"/>
        <v>13.096</v>
      </c>
      <c r="F844" s="33">
        <f t="shared" ca="1" si="269"/>
        <v>3.5</v>
      </c>
    </row>
    <row r="845" spans="1:6" x14ac:dyDescent="0.3">
      <c r="A845" s="27">
        <f t="shared" si="276"/>
        <v>370</v>
      </c>
      <c r="C845" s="31">
        <f t="shared" si="273"/>
        <v>12</v>
      </c>
      <c r="D845" s="32">
        <f t="shared" ca="1" si="267"/>
        <v>21.200000000000038</v>
      </c>
      <c r="E845" s="33">
        <f t="shared" ca="1" si="268"/>
        <v>14.143000000000001</v>
      </c>
      <c r="F845" s="33">
        <f t="shared" ca="1" si="269"/>
        <v>5.6</v>
      </c>
    </row>
    <row r="846" spans="1:6" x14ac:dyDescent="0.3">
      <c r="A846" s="27">
        <f t="shared" si="276"/>
        <v>371</v>
      </c>
      <c r="C846" s="31">
        <f t="shared" si="273"/>
        <v>13</v>
      </c>
      <c r="D846" s="32">
        <f t="shared" ca="1" si="267"/>
        <v>21.200000000000038</v>
      </c>
      <c r="E846" s="33">
        <f t="shared" ca="1" si="268"/>
        <v>14.674586999999999</v>
      </c>
      <c r="F846" s="33">
        <f t="shared" ca="1" si="269"/>
        <v>7.4</v>
      </c>
    </row>
    <row r="847" spans="1:6" x14ac:dyDescent="0.3">
      <c r="A847" s="27">
        <f t="shared" si="276"/>
        <v>372</v>
      </c>
      <c r="C847" s="34">
        <f t="shared" si="273"/>
        <v>14</v>
      </c>
      <c r="D847" s="35">
        <f t="shared" ca="1" si="267"/>
        <v>21.200000000000038</v>
      </c>
      <c r="E847" s="36">
        <f t="shared" ca="1" si="268"/>
        <v>15.202999999999999</v>
      </c>
      <c r="F847" s="36">
        <f t="shared" ca="1" si="269"/>
        <v>9</v>
      </c>
    </row>
    <row r="849" spans="1:6" x14ac:dyDescent="0.3">
      <c r="C849" s="29" t="s">
        <v>6</v>
      </c>
      <c r="D849" s="30">
        <f t="shared" ref="D849:D903" ca="1" si="277">INDIRECT("Frames!C"&amp;$A852)</f>
        <v>164</v>
      </c>
      <c r="F849" s="28"/>
    </row>
    <row r="851" spans="1:6" x14ac:dyDescent="0.3">
      <c r="C851" s="37" t="s">
        <v>33</v>
      </c>
      <c r="D851" s="37" t="s">
        <v>35</v>
      </c>
      <c r="E851" s="37" t="s">
        <v>32</v>
      </c>
      <c r="F851" s="37" t="s">
        <v>34</v>
      </c>
    </row>
    <row r="852" spans="1:6" x14ac:dyDescent="0.3">
      <c r="A852" s="27">
        <f t="shared" si="274"/>
        <v>380</v>
      </c>
      <c r="C852" s="31">
        <f t="shared" si="275"/>
        <v>1</v>
      </c>
      <c r="D852" s="32">
        <f t="shared" ca="1" si="267"/>
        <v>20.000000000000036</v>
      </c>
      <c r="E852" s="33">
        <f t="shared" ca="1" si="268"/>
        <v>0</v>
      </c>
      <c r="F852" s="33">
        <f t="shared" ca="1" si="269"/>
        <v>0</v>
      </c>
    </row>
    <row r="853" spans="1:6" x14ac:dyDescent="0.3">
      <c r="A853" s="27">
        <f t="shared" ref="A853:A865" si="278">A852+1</f>
        <v>381</v>
      </c>
      <c r="C853" s="31">
        <f t="shared" si="275"/>
        <v>2</v>
      </c>
      <c r="D853" s="32">
        <f t="shared" ca="1" si="267"/>
        <v>20.000000000000036</v>
      </c>
      <c r="E853" s="33">
        <f t="shared" ca="1" si="268"/>
        <v>0</v>
      </c>
      <c r="F853" s="33">
        <f t="shared" ca="1" si="269"/>
        <v>0</v>
      </c>
    </row>
    <row r="854" spans="1:6" x14ac:dyDescent="0.3">
      <c r="A854" s="27">
        <f t="shared" si="278"/>
        <v>382</v>
      </c>
      <c r="C854" s="31">
        <f t="shared" si="275"/>
        <v>3</v>
      </c>
      <c r="D854" s="32">
        <f t="shared" ca="1" si="267"/>
        <v>20.000000000000036</v>
      </c>
      <c r="E854" s="33">
        <f t="shared" ca="1" si="268"/>
        <v>0</v>
      </c>
      <c r="F854" s="33">
        <f t="shared" ca="1" si="269"/>
        <v>0</v>
      </c>
    </row>
    <row r="855" spans="1:6" x14ac:dyDescent="0.3">
      <c r="A855" s="27">
        <f t="shared" si="278"/>
        <v>383</v>
      </c>
      <c r="C855" s="31">
        <f t="shared" si="275"/>
        <v>4</v>
      </c>
      <c r="D855" s="32">
        <f t="shared" ca="1" si="267"/>
        <v>20.000000000000036</v>
      </c>
      <c r="E855" s="33">
        <f t="shared" ca="1" si="268"/>
        <v>1.4573049999999999</v>
      </c>
      <c r="F855" s="33">
        <f t="shared" ca="1" si="269"/>
        <v>0</v>
      </c>
    </row>
    <row r="856" spans="1:6" x14ac:dyDescent="0.3">
      <c r="A856" s="27">
        <f t="shared" si="278"/>
        <v>384</v>
      </c>
      <c r="C856" s="31">
        <f t="shared" si="273"/>
        <v>5</v>
      </c>
      <c r="D856" s="32">
        <f t="shared" ca="1" si="267"/>
        <v>20.000000000000036</v>
      </c>
      <c r="E856" s="33">
        <f t="shared" ca="1" si="268"/>
        <v>3.907305</v>
      </c>
      <c r="F856" s="33">
        <f t="shared" ca="1" si="269"/>
        <v>0</v>
      </c>
    </row>
    <row r="857" spans="1:6" x14ac:dyDescent="0.3">
      <c r="A857" s="27">
        <f t="shared" si="278"/>
        <v>385</v>
      </c>
      <c r="C857" s="31">
        <f t="shared" si="273"/>
        <v>6</v>
      </c>
      <c r="D857" s="32">
        <f t="shared" ca="1" si="267"/>
        <v>20.000000000000036</v>
      </c>
      <c r="E857" s="33">
        <f t="shared" ca="1" si="268"/>
        <v>5.9573049999999999</v>
      </c>
      <c r="F857" s="33">
        <f t="shared" ca="1" si="269"/>
        <v>0</v>
      </c>
    </row>
    <row r="858" spans="1:6" x14ac:dyDescent="0.3">
      <c r="A858" s="27">
        <f t="shared" si="278"/>
        <v>386</v>
      </c>
      <c r="C858" s="31">
        <f t="shared" si="273"/>
        <v>7</v>
      </c>
      <c r="D858" s="32">
        <f t="shared" ca="1" si="267"/>
        <v>20.000000000000036</v>
      </c>
      <c r="E858" s="33">
        <f t="shared" ca="1" si="268"/>
        <v>7.6073050000000002</v>
      </c>
      <c r="F858" s="33">
        <f t="shared" ca="1" si="269"/>
        <v>0</v>
      </c>
    </row>
    <row r="859" spans="1:6" x14ac:dyDescent="0.3">
      <c r="A859" s="27">
        <f t="shared" si="278"/>
        <v>387</v>
      </c>
      <c r="C859" s="31">
        <f t="shared" si="273"/>
        <v>8</v>
      </c>
      <c r="D859" s="32">
        <f t="shared" ca="1" si="267"/>
        <v>20.000000000000036</v>
      </c>
      <c r="E859" s="33">
        <f t="shared" ca="1" si="268"/>
        <v>9</v>
      </c>
      <c r="F859" s="33">
        <f t="shared" ca="1" si="269"/>
        <v>0.24</v>
      </c>
    </row>
    <row r="860" spans="1:6" x14ac:dyDescent="0.3">
      <c r="A860" s="27">
        <f t="shared" si="278"/>
        <v>388</v>
      </c>
      <c r="C860" s="31">
        <f t="shared" si="273"/>
        <v>9</v>
      </c>
      <c r="D860" s="32">
        <f t="shared" ca="1" si="267"/>
        <v>20.000000000000036</v>
      </c>
      <c r="E860" s="33">
        <f t="shared" ca="1" si="268"/>
        <v>10.264192</v>
      </c>
      <c r="F860" s="33">
        <f t="shared" ca="1" si="269"/>
        <v>1</v>
      </c>
    </row>
    <row r="861" spans="1:6" x14ac:dyDescent="0.3">
      <c r="A861" s="27">
        <f t="shared" si="278"/>
        <v>389</v>
      </c>
      <c r="C861" s="31">
        <f t="shared" si="273"/>
        <v>10</v>
      </c>
      <c r="D861" s="32">
        <f t="shared" ca="1" si="267"/>
        <v>20.000000000000036</v>
      </c>
      <c r="E861" s="33">
        <f t="shared" ca="1" si="268"/>
        <v>11.389999999999999</v>
      </c>
      <c r="F861" s="33">
        <f t="shared" ca="1" si="269"/>
        <v>2</v>
      </c>
    </row>
    <row r="862" spans="1:6" x14ac:dyDescent="0.3">
      <c r="A862" s="27">
        <f t="shared" si="278"/>
        <v>390</v>
      </c>
      <c r="C862" s="31">
        <f t="shared" si="273"/>
        <v>11</v>
      </c>
      <c r="D862" s="32">
        <f t="shared" ca="1" si="267"/>
        <v>20.000000000000036</v>
      </c>
      <c r="E862" s="33">
        <f t="shared" ca="1" si="268"/>
        <v>12.548999999999999</v>
      </c>
      <c r="F862" s="33">
        <f t="shared" ca="1" si="269"/>
        <v>3.5</v>
      </c>
    </row>
    <row r="863" spans="1:6" x14ac:dyDescent="0.3">
      <c r="A863" s="27">
        <f t="shared" si="278"/>
        <v>391</v>
      </c>
      <c r="C863" s="31">
        <f t="shared" si="273"/>
        <v>12</v>
      </c>
      <c r="D863" s="32">
        <f t="shared" ca="1" si="267"/>
        <v>20.000000000000036</v>
      </c>
      <c r="E863" s="33">
        <f t="shared" ca="1" si="268"/>
        <v>13.590999999999999</v>
      </c>
      <c r="F863" s="33">
        <f t="shared" ca="1" si="269"/>
        <v>5.6</v>
      </c>
    </row>
    <row r="864" spans="1:6" x14ac:dyDescent="0.3">
      <c r="A864" s="27">
        <f t="shared" si="278"/>
        <v>392</v>
      </c>
      <c r="C864" s="31">
        <f t="shared" si="273"/>
        <v>13</v>
      </c>
      <c r="D864" s="32">
        <f t="shared" ca="1" si="267"/>
        <v>20.000000000000036</v>
      </c>
      <c r="E864" s="33">
        <f t="shared" ca="1" si="268"/>
        <v>14.153358499999998</v>
      </c>
      <c r="F864" s="33">
        <f t="shared" ca="1" si="269"/>
        <v>7.4</v>
      </c>
    </row>
    <row r="865" spans="1:6" x14ac:dyDescent="0.3">
      <c r="A865" s="27">
        <f t="shared" si="278"/>
        <v>393</v>
      </c>
      <c r="C865" s="34">
        <f t="shared" si="273"/>
        <v>14</v>
      </c>
      <c r="D865" s="35">
        <f t="shared" ca="1" si="267"/>
        <v>20.000000000000036</v>
      </c>
      <c r="E865" s="36">
        <f t="shared" ca="1" si="268"/>
        <v>14.638</v>
      </c>
      <c r="F865" s="36">
        <f t="shared" ca="1" si="269"/>
        <v>9</v>
      </c>
    </row>
    <row r="867" spans="1:6" x14ac:dyDescent="0.3">
      <c r="C867" s="29" t="s">
        <v>6</v>
      </c>
      <c r="D867" s="30">
        <f t="shared" ca="1" si="277"/>
        <v>166</v>
      </c>
      <c r="F867" s="28"/>
    </row>
    <row r="869" spans="1:6" x14ac:dyDescent="0.3">
      <c r="C869" s="37" t="s">
        <v>33</v>
      </c>
      <c r="D869" s="37" t="s">
        <v>35</v>
      </c>
      <c r="E869" s="37" t="s">
        <v>32</v>
      </c>
      <c r="F869" s="37" t="s">
        <v>34</v>
      </c>
    </row>
    <row r="870" spans="1:6" x14ac:dyDescent="0.3">
      <c r="A870" s="27">
        <f t="shared" si="274"/>
        <v>401</v>
      </c>
      <c r="C870" s="31">
        <f t="shared" si="275"/>
        <v>1</v>
      </c>
      <c r="D870" s="32">
        <f t="shared" ref="D870:D933" ca="1" si="279">INDIRECT("Frames!C"&amp;$A870+3)</f>
        <v>18.800000000000033</v>
      </c>
      <c r="E870" s="33">
        <f t="shared" ref="E870:E933" ca="1" si="280">INDIRECT("Frames!D"&amp;$A870+3)</f>
        <v>0</v>
      </c>
      <c r="F870" s="33">
        <f t="shared" ref="F870:F933" ca="1" si="281">INDIRECT("Frames!E"&amp;$A870+3)</f>
        <v>0</v>
      </c>
    </row>
    <row r="871" spans="1:6" x14ac:dyDescent="0.3">
      <c r="A871" s="27">
        <f t="shared" ref="A871:A883" si="282">A870+1</f>
        <v>402</v>
      </c>
      <c r="C871" s="31">
        <f t="shared" si="275"/>
        <v>2</v>
      </c>
      <c r="D871" s="32">
        <f t="shared" ca="1" si="279"/>
        <v>18.800000000000033</v>
      </c>
      <c r="E871" s="33">
        <f t="shared" ca="1" si="280"/>
        <v>0</v>
      </c>
      <c r="F871" s="33">
        <f t="shared" ca="1" si="281"/>
        <v>0</v>
      </c>
    </row>
    <row r="872" spans="1:6" x14ac:dyDescent="0.3">
      <c r="A872" s="27">
        <f t="shared" si="282"/>
        <v>403</v>
      </c>
      <c r="C872" s="31">
        <f t="shared" si="275"/>
        <v>3</v>
      </c>
      <c r="D872" s="32">
        <f t="shared" ca="1" si="279"/>
        <v>18.800000000000033</v>
      </c>
      <c r="E872" s="33">
        <f t="shared" ca="1" si="280"/>
        <v>0</v>
      </c>
      <c r="F872" s="33">
        <f t="shared" ca="1" si="281"/>
        <v>0</v>
      </c>
    </row>
    <row r="873" spans="1:6" x14ac:dyDescent="0.3">
      <c r="A873" s="27">
        <f t="shared" si="282"/>
        <v>404</v>
      </c>
      <c r="C873" s="31">
        <f t="shared" si="275"/>
        <v>4</v>
      </c>
      <c r="D873" s="32">
        <f t="shared" ca="1" si="279"/>
        <v>18.800000000000033</v>
      </c>
      <c r="E873" s="33">
        <f t="shared" ca="1" si="280"/>
        <v>0.9758300000000002</v>
      </c>
      <c r="F873" s="33">
        <f t="shared" ca="1" si="281"/>
        <v>0</v>
      </c>
    </row>
    <row r="874" spans="1:6" x14ac:dyDescent="0.3">
      <c r="A874" s="27">
        <f t="shared" si="282"/>
        <v>405</v>
      </c>
      <c r="C874" s="31">
        <f t="shared" si="273"/>
        <v>5</v>
      </c>
      <c r="D874" s="32">
        <f t="shared" ca="1" si="279"/>
        <v>18.800000000000033</v>
      </c>
      <c r="E874" s="33">
        <f t="shared" ca="1" si="280"/>
        <v>3.4258300000000004</v>
      </c>
      <c r="F874" s="33">
        <f t="shared" ca="1" si="281"/>
        <v>0</v>
      </c>
    </row>
    <row r="875" spans="1:6" x14ac:dyDescent="0.3">
      <c r="A875" s="27">
        <f t="shared" si="282"/>
        <v>406</v>
      </c>
      <c r="C875" s="31">
        <f t="shared" si="273"/>
        <v>6</v>
      </c>
      <c r="D875" s="32">
        <f t="shared" ca="1" si="279"/>
        <v>18.800000000000033</v>
      </c>
      <c r="E875" s="33">
        <f t="shared" ca="1" si="280"/>
        <v>5.4758300000000002</v>
      </c>
      <c r="F875" s="33">
        <f t="shared" ca="1" si="281"/>
        <v>0</v>
      </c>
    </row>
    <row r="876" spans="1:6" x14ac:dyDescent="0.3">
      <c r="A876" s="27">
        <f t="shared" si="282"/>
        <v>407</v>
      </c>
      <c r="C876" s="31">
        <f t="shared" si="273"/>
        <v>7</v>
      </c>
      <c r="D876" s="32">
        <f t="shared" ca="1" si="279"/>
        <v>18.800000000000033</v>
      </c>
      <c r="E876" s="33">
        <f t="shared" ca="1" si="280"/>
        <v>7.1258299999999997</v>
      </c>
      <c r="F876" s="33">
        <f t="shared" ca="1" si="281"/>
        <v>0</v>
      </c>
    </row>
    <row r="877" spans="1:6" x14ac:dyDescent="0.3">
      <c r="A877" s="27">
        <f t="shared" si="282"/>
        <v>408</v>
      </c>
      <c r="C877" s="31">
        <f t="shared" si="273"/>
        <v>8</v>
      </c>
      <c r="D877" s="32">
        <f t="shared" ca="1" si="279"/>
        <v>18.800000000000033</v>
      </c>
      <c r="E877" s="33">
        <f t="shared" ca="1" si="280"/>
        <v>8.5</v>
      </c>
      <c r="F877" s="33">
        <f t="shared" ca="1" si="281"/>
        <v>0.24</v>
      </c>
    </row>
    <row r="878" spans="1:6" x14ac:dyDescent="0.3">
      <c r="A878" s="27">
        <f t="shared" si="282"/>
        <v>409</v>
      </c>
      <c r="C878" s="31">
        <f t="shared" si="273"/>
        <v>9</v>
      </c>
      <c r="D878" s="32">
        <f t="shared" ca="1" si="279"/>
        <v>18.800000000000033</v>
      </c>
      <c r="E878" s="33">
        <f t="shared" ca="1" si="280"/>
        <v>9.702868999999998</v>
      </c>
      <c r="F878" s="33">
        <f t="shared" ca="1" si="281"/>
        <v>1</v>
      </c>
    </row>
    <row r="879" spans="1:6" x14ac:dyDescent="0.3">
      <c r="A879" s="27">
        <f t="shared" si="282"/>
        <v>410</v>
      </c>
      <c r="C879" s="31">
        <f t="shared" si="273"/>
        <v>10</v>
      </c>
      <c r="D879" s="32">
        <f t="shared" ca="1" si="279"/>
        <v>18.800000000000033</v>
      </c>
      <c r="E879" s="33">
        <f t="shared" ca="1" si="280"/>
        <v>10.783999999999997</v>
      </c>
      <c r="F879" s="33">
        <f t="shared" ca="1" si="281"/>
        <v>2</v>
      </c>
    </row>
    <row r="880" spans="1:6" x14ac:dyDescent="0.3">
      <c r="A880" s="27">
        <f t="shared" si="282"/>
        <v>411</v>
      </c>
      <c r="C880" s="31">
        <f t="shared" si="273"/>
        <v>11</v>
      </c>
      <c r="D880" s="32">
        <f t="shared" ca="1" si="279"/>
        <v>18.800000000000033</v>
      </c>
      <c r="E880" s="33">
        <f t="shared" ca="1" si="280"/>
        <v>11.949</v>
      </c>
      <c r="F880" s="33">
        <f t="shared" ca="1" si="281"/>
        <v>3.5</v>
      </c>
    </row>
    <row r="881" spans="1:6" x14ac:dyDescent="0.3">
      <c r="A881" s="27">
        <f t="shared" si="282"/>
        <v>412</v>
      </c>
      <c r="C881" s="31">
        <f t="shared" si="273"/>
        <v>12</v>
      </c>
      <c r="D881" s="32">
        <f t="shared" ca="1" si="279"/>
        <v>18.800000000000033</v>
      </c>
      <c r="E881" s="33">
        <f t="shared" ca="1" si="280"/>
        <v>13.010999999999999</v>
      </c>
      <c r="F881" s="33">
        <f t="shared" ca="1" si="281"/>
        <v>5.6</v>
      </c>
    </row>
    <row r="882" spans="1:6" x14ac:dyDescent="0.3">
      <c r="A882" s="27">
        <f t="shared" si="282"/>
        <v>413</v>
      </c>
      <c r="C882" s="31">
        <f t="shared" si="273"/>
        <v>13</v>
      </c>
      <c r="D882" s="32">
        <f t="shared" ca="1" si="279"/>
        <v>18.800000000000033</v>
      </c>
      <c r="E882" s="33">
        <f t="shared" ca="1" si="280"/>
        <v>13.5759977</v>
      </c>
      <c r="F882" s="33">
        <f t="shared" ca="1" si="281"/>
        <v>7.4</v>
      </c>
    </row>
    <row r="883" spans="1:6" x14ac:dyDescent="0.3">
      <c r="A883" s="27">
        <f t="shared" si="282"/>
        <v>414</v>
      </c>
      <c r="C883" s="34">
        <f t="shared" si="273"/>
        <v>14</v>
      </c>
      <c r="D883" s="35">
        <f t="shared" ca="1" si="279"/>
        <v>18.800000000000033</v>
      </c>
      <c r="E883" s="36">
        <f t="shared" ca="1" si="280"/>
        <v>14.1</v>
      </c>
      <c r="F883" s="36">
        <f t="shared" ca="1" si="281"/>
        <v>9</v>
      </c>
    </row>
    <row r="885" spans="1:6" x14ac:dyDescent="0.3">
      <c r="C885" s="29" t="s">
        <v>6</v>
      </c>
      <c r="D885" s="30">
        <f t="shared" ca="1" si="277"/>
        <v>168</v>
      </c>
      <c r="F885" s="28"/>
    </row>
    <row r="887" spans="1:6" x14ac:dyDescent="0.3">
      <c r="C887" s="37" t="s">
        <v>33</v>
      </c>
      <c r="D887" s="37" t="s">
        <v>35</v>
      </c>
      <c r="E887" s="37" t="s">
        <v>32</v>
      </c>
      <c r="F887" s="37" t="s">
        <v>34</v>
      </c>
    </row>
    <row r="888" spans="1:6" x14ac:dyDescent="0.3">
      <c r="A888" s="27">
        <f t="shared" si="274"/>
        <v>422</v>
      </c>
      <c r="C888" s="31">
        <f t="shared" si="275"/>
        <v>1</v>
      </c>
      <c r="D888" s="32">
        <f t="shared" ca="1" si="279"/>
        <v>17.60000000000003</v>
      </c>
      <c r="E888" s="33">
        <f t="shared" ca="1" si="280"/>
        <v>0</v>
      </c>
      <c r="F888" s="33">
        <f t="shared" ca="1" si="281"/>
        <v>0</v>
      </c>
    </row>
    <row r="889" spans="1:6" x14ac:dyDescent="0.3">
      <c r="A889" s="27">
        <f t="shared" ref="A889:A901" si="283">A888+1</f>
        <v>423</v>
      </c>
      <c r="C889" s="31">
        <f t="shared" si="275"/>
        <v>2</v>
      </c>
      <c r="D889" s="32">
        <f t="shared" ca="1" si="279"/>
        <v>17.60000000000003</v>
      </c>
      <c r="E889" s="33">
        <f t="shared" ca="1" si="280"/>
        <v>0</v>
      </c>
      <c r="F889" s="33">
        <f t="shared" ca="1" si="281"/>
        <v>0</v>
      </c>
    </row>
    <row r="890" spans="1:6" x14ac:dyDescent="0.3">
      <c r="A890" s="27">
        <f t="shared" si="283"/>
        <v>424</v>
      </c>
      <c r="C890" s="31">
        <f t="shared" si="275"/>
        <v>3</v>
      </c>
      <c r="D890" s="32">
        <f t="shared" ca="1" si="279"/>
        <v>17.60000000000003</v>
      </c>
      <c r="E890" s="33">
        <f t="shared" ca="1" si="280"/>
        <v>0</v>
      </c>
      <c r="F890" s="33">
        <f t="shared" ca="1" si="281"/>
        <v>0</v>
      </c>
    </row>
    <row r="891" spans="1:6" x14ac:dyDescent="0.3">
      <c r="A891" s="27">
        <f t="shared" si="283"/>
        <v>425</v>
      </c>
      <c r="C891" s="31">
        <f t="shared" si="275"/>
        <v>4</v>
      </c>
      <c r="D891" s="32">
        <f t="shared" ca="1" si="279"/>
        <v>17.60000000000003</v>
      </c>
      <c r="E891" s="33">
        <f t="shared" ca="1" si="280"/>
        <v>0</v>
      </c>
      <c r="F891" s="33">
        <f t="shared" ca="1" si="281"/>
        <v>0</v>
      </c>
    </row>
    <row r="892" spans="1:6" x14ac:dyDescent="0.3">
      <c r="A892" s="27">
        <f t="shared" si="283"/>
        <v>426</v>
      </c>
      <c r="C892" s="31">
        <f t="shared" si="275"/>
        <v>5</v>
      </c>
      <c r="D892" s="32">
        <f t="shared" ca="1" si="279"/>
        <v>17.60000000000003</v>
      </c>
      <c r="E892" s="33">
        <f t="shared" ca="1" si="280"/>
        <v>2.8095419999999995</v>
      </c>
      <c r="F892" s="33">
        <f t="shared" ca="1" si="281"/>
        <v>0</v>
      </c>
    </row>
    <row r="893" spans="1:6" x14ac:dyDescent="0.3">
      <c r="A893" s="27">
        <f t="shared" si="283"/>
        <v>427</v>
      </c>
      <c r="C893" s="31">
        <f t="shared" si="275"/>
        <v>6</v>
      </c>
      <c r="D893" s="32">
        <f t="shared" ca="1" si="279"/>
        <v>17.60000000000003</v>
      </c>
      <c r="E893" s="33">
        <f t="shared" ca="1" si="280"/>
        <v>4.8595419999999994</v>
      </c>
      <c r="F893" s="33">
        <f t="shared" ca="1" si="281"/>
        <v>0</v>
      </c>
    </row>
    <row r="894" spans="1:6" x14ac:dyDescent="0.3">
      <c r="A894" s="27">
        <f t="shared" si="283"/>
        <v>428</v>
      </c>
      <c r="C894" s="31">
        <f t="shared" si="275"/>
        <v>7</v>
      </c>
      <c r="D894" s="32">
        <f t="shared" ca="1" si="279"/>
        <v>17.60000000000003</v>
      </c>
      <c r="E894" s="33">
        <f t="shared" ca="1" si="280"/>
        <v>6.5095419999999997</v>
      </c>
      <c r="F894" s="33">
        <f t="shared" ca="1" si="281"/>
        <v>0</v>
      </c>
    </row>
    <row r="895" spans="1:6" x14ac:dyDescent="0.3">
      <c r="A895" s="27">
        <f t="shared" si="283"/>
        <v>429</v>
      </c>
      <c r="C895" s="31">
        <f t="shared" si="275"/>
        <v>8</v>
      </c>
      <c r="D895" s="32">
        <f t="shared" ca="1" si="279"/>
        <v>17.60000000000003</v>
      </c>
      <c r="E895" s="33">
        <f t="shared" ca="1" si="280"/>
        <v>8</v>
      </c>
      <c r="F895" s="33">
        <f t="shared" ca="1" si="281"/>
        <v>0.32</v>
      </c>
    </row>
    <row r="896" spans="1:6" x14ac:dyDescent="0.3">
      <c r="A896" s="27">
        <f t="shared" si="283"/>
        <v>430</v>
      </c>
      <c r="C896" s="31">
        <f t="shared" si="275"/>
        <v>9</v>
      </c>
      <c r="D896" s="32">
        <f t="shared" ca="1" si="279"/>
        <v>17.60000000000003</v>
      </c>
      <c r="E896" s="33">
        <f t="shared" ca="1" si="280"/>
        <v>9.1415459999999982</v>
      </c>
      <c r="F896" s="33">
        <f t="shared" ca="1" si="281"/>
        <v>1</v>
      </c>
    </row>
    <row r="897" spans="1:6" x14ac:dyDescent="0.3">
      <c r="A897" s="27">
        <f t="shared" si="283"/>
        <v>431</v>
      </c>
      <c r="C897" s="31">
        <f t="shared" si="275"/>
        <v>10</v>
      </c>
      <c r="D897" s="32">
        <f t="shared" ca="1" si="279"/>
        <v>17.60000000000003</v>
      </c>
      <c r="E897" s="33">
        <f t="shared" ca="1" si="280"/>
        <v>10.177999999999995</v>
      </c>
      <c r="F897" s="33">
        <f t="shared" ca="1" si="281"/>
        <v>2</v>
      </c>
    </row>
    <row r="898" spans="1:6" x14ac:dyDescent="0.3">
      <c r="A898" s="27">
        <f t="shared" si="283"/>
        <v>432</v>
      </c>
      <c r="C898" s="31">
        <f t="shared" ref="C898:C955" si="284">C880</f>
        <v>11</v>
      </c>
      <c r="D898" s="32">
        <f t="shared" ca="1" si="279"/>
        <v>17.60000000000003</v>
      </c>
      <c r="E898" s="33">
        <f t="shared" ca="1" si="280"/>
        <v>11.401999999999999</v>
      </c>
      <c r="F898" s="33">
        <f t="shared" ca="1" si="281"/>
        <v>3.5</v>
      </c>
    </row>
    <row r="899" spans="1:6" x14ac:dyDescent="0.3">
      <c r="A899" s="27">
        <f t="shared" si="283"/>
        <v>433</v>
      </c>
      <c r="C899" s="31">
        <f t="shared" si="284"/>
        <v>12</v>
      </c>
      <c r="D899" s="32">
        <f t="shared" ca="1" si="279"/>
        <v>17.60000000000003</v>
      </c>
      <c r="E899" s="33">
        <f t="shared" ca="1" si="280"/>
        <v>12.403</v>
      </c>
      <c r="F899" s="33">
        <f t="shared" ca="1" si="281"/>
        <v>5.6</v>
      </c>
    </row>
    <row r="900" spans="1:6" x14ac:dyDescent="0.3">
      <c r="A900" s="27">
        <f t="shared" si="283"/>
        <v>434</v>
      </c>
      <c r="C900" s="31">
        <f t="shared" si="284"/>
        <v>13</v>
      </c>
      <c r="D900" s="32">
        <f t="shared" ca="1" si="279"/>
        <v>17.60000000000003</v>
      </c>
      <c r="E900" s="33">
        <f t="shared" ca="1" si="280"/>
        <v>12.990617999999998</v>
      </c>
      <c r="F900" s="33">
        <f t="shared" ca="1" si="281"/>
        <v>7.4</v>
      </c>
    </row>
    <row r="901" spans="1:6" x14ac:dyDescent="0.3">
      <c r="A901" s="27">
        <f t="shared" si="283"/>
        <v>435</v>
      </c>
      <c r="C901" s="34">
        <f t="shared" si="284"/>
        <v>14</v>
      </c>
      <c r="D901" s="35">
        <f t="shared" ca="1" si="279"/>
        <v>17.60000000000003</v>
      </c>
      <c r="E901" s="36">
        <f t="shared" ca="1" si="280"/>
        <v>13.464</v>
      </c>
      <c r="F901" s="36">
        <f t="shared" ca="1" si="281"/>
        <v>9</v>
      </c>
    </row>
    <row r="903" spans="1:6" x14ac:dyDescent="0.3">
      <c r="C903" s="29" t="s">
        <v>6</v>
      </c>
      <c r="D903" s="30">
        <f t="shared" ca="1" si="277"/>
        <v>170</v>
      </c>
      <c r="F903" s="28"/>
    </row>
    <row r="905" spans="1:6" x14ac:dyDescent="0.3">
      <c r="C905" s="37" t="s">
        <v>33</v>
      </c>
      <c r="D905" s="37" t="s">
        <v>35</v>
      </c>
      <c r="E905" s="37" t="s">
        <v>32</v>
      </c>
      <c r="F905" s="37" t="s">
        <v>34</v>
      </c>
    </row>
    <row r="906" spans="1:6" x14ac:dyDescent="0.3">
      <c r="A906" s="27">
        <f t="shared" ref="A906:A960" si="285">A888+21</f>
        <v>443</v>
      </c>
      <c r="C906" s="31">
        <f t="shared" ref="C906:C969" si="286">C888</f>
        <v>1</v>
      </c>
      <c r="D906" s="32">
        <f t="shared" ca="1" si="279"/>
        <v>16.400000000000027</v>
      </c>
      <c r="E906" s="33">
        <f t="shared" ca="1" si="280"/>
        <v>0</v>
      </c>
      <c r="F906" s="33">
        <f t="shared" ca="1" si="281"/>
        <v>0</v>
      </c>
    </row>
    <row r="907" spans="1:6" x14ac:dyDescent="0.3">
      <c r="A907" s="27">
        <f t="shared" ref="A907:A919" si="287">A906+1</f>
        <v>444</v>
      </c>
      <c r="C907" s="31">
        <f t="shared" si="286"/>
        <v>2</v>
      </c>
      <c r="D907" s="32">
        <f t="shared" ca="1" si="279"/>
        <v>16.400000000000027</v>
      </c>
      <c r="E907" s="33">
        <f t="shared" ca="1" si="280"/>
        <v>0</v>
      </c>
      <c r="F907" s="33">
        <f t="shared" ca="1" si="281"/>
        <v>0</v>
      </c>
    </row>
    <row r="908" spans="1:6" x14ac:dyDescent="0.3">
      <c r="A908" s="27">
        <f t="shared" si="287"/>
        <v>445</v>
      </c>
      <c r="C908" s="31">
        <f t="shared" si="286"/>
        <v>3</v>
      </c>
      <c r="D908" s="32">
        <f t="shared" ca="1" si="279"/>
        <v>16.400000000000027</v>
      </c>
      <c r="E908" s="33">
        <f t="shared" ca="1" si="280"/>
        <v>0</v>
      </c>
      <c r="F908" s="33">
        <f t="shared" ca="1" si="281"/>
        <v>0</v>
      </c>
    </row>
    <row r="909" spans="1:6" x14ac:dyDescent="0.3">
      <c r="A909" s="27">
        <f t="shared" si="287"/>
        <v>446</v>
      </c>
      <c r="C909" s="31">
        <f t="shared" si="286"/>
        <v>4</v>
      </c>
      <c r="D909" s="32">
        <f t="shared" ca="1" si="279"/>
        <v>16.400000000000027</v>
      </c>
      <c r="E909" s="33">
        <f t="shared" ca="1" si="280"/>
        <v>0</v>
      </c>
      <c r="F909" s="33">
        <f t="shared" ca="1" si="281"/>
        <v>0</v>
      </c>
    </row>
    <row r="910" spans="1:6" x14ac:dyDescent="0.3">
      <c r="A910" s="27">
        <f t="shared" si="287"/>
        <v>447</v>
      </c>
      <c r="C910" s="31">
        <f t="shared" si="284"/>
        <v>5</v>
      </c>
      <c r="D910" s="32">
        <f t="shared" ca="1" si="279"/>
        <v>16.400000000000027</v>
      </c>
      <c r="E910" s="33">
        <f t="shared" ca="1" si="280"/>
        <v>2.3280669999999999</v>
      </c>
      <c r="F910" s="33">
        <f t="shared" ca="1" si="281"/>
        <v>0</v>
      </c>
    </row>
    <row r="911" spans="1:6" x14ac:dyDescent="0.3">
      <c r="A911" s="27">
        <f t="shared" si="287"/>
        <v>448</v>
      </c>
      <c r="C911" s="31">
        <f t="shared" si="284"/>
        <v>6</v>
      </c>
      <c r="D911" s="32">
        <f t="shared" ca="1" si="279"/>
        <v>16.400000000000027</v>
      </c>
      <c r="E911" s="33">
        <f t="shared" ca="1" si="280"/>
        <v>4.3780669999999997</v>
      </c>
      <c r="F911" s="33">
        <f t="shared" ca="1" si="281"/>
        <v>0</v>
      </c>
    </row>
    <row r="912" spans="1:6" x14ac:dyDescent="0.3">
      <c r="A912" s="27">
        <f t="shared" si="287"/>
        <v>449</v>
      </c>
      <c r="C912" s="31">
        <f t="shared" si="284"/>
        <v>7</v>
      </c>
      <c r="D912" s="32">
        <f t="shared" ca="1" si="279"/>
        <v>16.400000000000027</v>
      </c>
      <c r="E912" s="33">
        <f t="shared" ca="1" si="280"/>
        <v>6.0280670000000001</v>
      </c>
      <c r="F912" s="33">
        <f t="shared" ca="1" si="281"/>
        <v>0</v>
      </c>
    </row>
    <row r="913" spans="1:6" x14ac:dyDescent="0.3">
      <c r="A913" s="27">
        <f t="shared" si="287"/>
        <v>450</v>
      </c>
      <c r="C913" s="31">
        <f t="shared" si="284"/>
        <v>8</v>
      </c>
      <c r="D913" s="32">
        <f t="shared" ca="1" si="279"/>
        <v>16.400000000000027</v>
      </c>
      <c r="E913" s="33">
        <f t="shared" ca="1" si="280"/>
        <v>7.5</v>
      </c>
      <c r="F913" s="33">
        <f t="shared" ca="1" si="281"/>
        <v>0.4</v>
      </c>
    </row>
    <row r="914" spans="1:6" x14ac:dyDescent="0.3">
      <c r="A914" s="27">
        <f t="shared" si="287"/>
        <v>451</v>
      </c>
      <c r="C914" s="31">
        <f t="shared" si="284"/>
        <v>9</v>
      </c>
      <c r="D914" s="32">
        <f t="shared" ca="1" si="279"/>
        <v>16.400000000000027</v>
      </c>
      <c r="E914" s="33">
        <f t="shared" ca="1" si="280"/>
        <v>8.540128499999998</v>
      </c>
      <c r="F914" s="33">
        <f t="shared" ca="1" si="281"/>
        <v>1</v>
      </c>
    </row>
    <row r="915" spans="1:6" x14ac:dyDescent="0.3">
      <c r="A915" s="27">
        <f t="shared" si="287"/>
        <v>452</v>
      </c>
      <c r="C915" s="31">
        <f t="shared" si="284"/>
        <v>10</v>
      </c>
      <c r="D915" s="32">
        <f t="shared" ca="1" si="279"/>
        <v>16.400000000000027</v>
      </c>
      <c r="E915" s="33">
        <f t="shared" ca="1" si="280"/>
        <v>9.5719999999999956</v>
      </c>
      <c r="F915" s="33">
        <f t="shared" ca="1" si="281"/>
        <v>2</v>
      </c>
    </row>
    <row r="916" spans="1:6" x14ac:dyDescent="0.3">
      <c r="A916" s="27">
        <f t="shared" si="287"/>
        <v>453</v>
      </c>
      <c r="C916" s="31">
        <f t="shared" si="284"/>
        <v>11</v>
      </c>
      <c r="D916" s="32">
        <f t="shared" ca="1" si="279"/>
        <v>16.400000000000027</v>
      </c>
      <c r="E916" s="33">
        <f t="shared" ca="1" si="280"/>
        <v>10.784000000000001</v>
      </c>
      <c r="F916" s="33">
        <f t="shared" ca="1" si="281"/>
        <v>3.5</v>
      </c>
    </row>
    <row r="917" spans="1:6" x14ac:dyDescent="0.3">
      <c r="A917" s="27">
        <f t="shared" si="287"/>
        <v>454</v>
      </c>
      <c r="C917" s="31">
        <f t="shared" si="284"/>
        <v>12</v>
      </c>
      <c r="D917" s="32">
        <f t="shared" ca="1" si="279"/>
        <v>16.400000000000027</v>
      </c>
      <c r="E917" s="33">
        <f t="shared" ca="1" si="280"/>
        <v>11.795</v>
      </c>
      <c r="F917" s="33">
        <f t="shared" ca="1" si="281"/>
        <v>5.6</v>
      </c>
    </row>
    <row r="918" spans="1:6" x14ac:dyDescent="0.3">
      <c r="A918" s="27">
        <f t="shared" si="287"/>
        <v>455</v>
      </c>
      <c r="C918" s="31">
        <f t="shared" si="284"/>
        <v>13</v>
      </c>
      <c r="D918" s="32">
        <f t="shared" ca="1" si="279"/>
        <v>16.400000000000027</v>
      </c>
      <c r="E918" s="33">
        <f t="shared" ca="1" si="280"/>
        <v>12.349105999999999</v>
      </c>
      <c r="F918" s="33">
        <f t="shared" ca="1" si="281"/>
        <v>7.4</v>
      </c>
    </row>
    <row r="919" spans="1:6" x14ac:dyDescent="0.3">
      <c r="A919" s="27">
        <f t="shared" si="287"/>
        <v>456</v>
      </c>
      <c r="C919" s="34">
        <f t="shared" si="284"/>
        <v>14</v>
      </c>
      <c r="D919" s="35">
        <f t="shared" ca="1" si="279"/>
        <v>16.400000000000027</v>
      </c>
      <c r="E919" s="36">
        <f t="shared" ca="1" si="280"/>
        <v>12.87</v>
      </c>
      <c r="F919" s="36">
        <f t="shared" ca="1" si="281"/>
        <v>9</v>
      </c>
    </row>
    <row r="921" spans="1:6" x14ac:dyDescent="0.3">
      <c r="C921" s="29" t="s">
        <v>6</v>
      </c>
      <c r="D921" s="30">
        <f t="shared" ref="D921:D975" ca="1" si="288">INDIRECT("Frames!C"&amp;$A924)</f>
        <v>172</v>
      </c>
      <c r="F921" s="28"/>
    </row>
    <row r="923" spans="1:6" x14ac:dyDescent="0.3">
      <c r="C923" s="37" t="s">
        <v>33</v>
      </c>
      <c r="D923" s="37" t="s">
        <v>35</v>
      </c>
      <c r="E923" s="37" t="s">
        <v>32</v>
      </c>
      <c r="F923" s="37" t="s">
        <v>34</v>
      </c>
    </row>
    <row r="924" spans="1:6" x14ac:dyDescent="0.3">
      <c r="A924" s="27">
        <f t="shared" si="285"/>
        <v>464</v>
      </c>
      <c r="C924" s="31">
        <f t="shared" si="286"/>
        <v>1</v>
      </c>
      <c r="D924" s="32">
        <f t="shared" ca="1" si="279"/>
        <v>15.200000000000028</v>
      </c>
      <c r="E924" s="33">
        <f t="shared" ca="1" si="280"/>
        <v>0</v>
      </c>
      <c r="F924" s="33">
        <f t="shared" ca="1" si="281"/>
        <v>0</v>
      </c>
    </row>
    <row r="925" spans="1:6" x14ac:dyDescent="0.3">
      <c r="A925" s="27">
        <f t="shared" ref="A925:A937" si="289">A924+1</f>
        <v>465</v>
      </c>
      <c r="C925" s="31">
        <f t="shared" si="286"/>
        <v>2</v>
      </c>
      <c r="D925" s="32">
        <f t="shared" ca="1" si="279"/>
        <v>15.200000000000028</v>
      </c>
      <c r="E925" s="33">
        <f t="shared" ca="1" si="280"/>
        <v>0</v>
      </c>
      <c r="F925" s="33">
        <f t="shared" ca="1" si="281"/>
        <v>0</v>
      </c>
    </row>
    <row r="926" spans="1:6" x14ac:dyDescent="0.3">
      <c r="A926" s="27">
        <f t="shared" si="289"/>
        <v>466</v>
      </c>
      <c r="C926" s="31">
        <f t="shared" si="286"/>
        <v>3</v>
      </c>
      <c r="D926" s="32">
        <f t="shared" ca="1" si="279"/>
        <v>15.200000000000028</v>
      </c>
      <c r="E926" s="33">
        <f t="shared" ca="1" si="280"/>
        <v>0</v>
      </c>
      <c r="F926" s="33">
        <f t="shared" ca="1" si="281"/>
        <v>0</v>
      </c>
    </row>
    <row r="927" spans="1:6" x14ac:dyDescent="0.3">
      <c r="A927" s="27">
        <f t="shared" si="289"/>
        <v>467</v>
      </c>
      <c r="C927" s="31">
        <f t="shared" si="286"/>
        <v>4</v>
      </c>
      <c r="D927" s="32">
        <f t="shared" ca="1" si="279"/>
        <v>15.200000000000028</v>
      </c>
      <c r="E927" s="33">
        <f t="shared" ca="1" si="280"/>
        <v>0</v>
      </c>
      <c r="F927" s="33">
        <f t="shared" ca="1" si="281"/>
        <v>0</v>
      </c>
    </row>
    <row r="928" spans="1:6" x14ac:dyDescent="0.3">
      <c r="A928" s="27">
        <f t="shared" si="289"/>
        <v>468</v>
      </c>
      <c r="C928" s="31">
        <f t="shared" si="284"/>
        <v>5</v>
      </c>
      <c r="D928" s="32">
        <f t="shared" ca="1" si="279"/>
        <v>15.200000000000028</v>
      </c>
      <c r="E928" s="33">
        <f t="shared" ca="1" si="280"/>
        <v>1.6925200000000005</v>
      </c>
      <c r="F928" s="33">
        <f t="shared" ca="1" si="281"/>
        <v>0</v>
      </c>
    </row>
    <row r="929" spans="1:6" x14ac:dyDescent="0.3">
      <c r="A929" s="27">
        <f t="shared" si="289"/>
        <v>469</v>
      </c>
      <c r="C929" s="31">
        <f t="shared" si="284"/>
        <v>6</v>
      </c>
      <c r="D929" s="32">
        <f t="shared" ca="1" si="279"/>
        <v>15.200000000000028</v>
      </c>
      <c r="E929" s="33">
        <f t="shared" ca="1" si="280"/>
        <v>3.7425200000000003</v>
      </c>
      <c r="F929" s="33">
        <f t="shared" ca="1" si="281"/>
        <v>0</v>
      </c>
    </row>
    <row r="930" spans="1:6" x14ac:dyDescent="0.3">
      <c r="A930" s="27">
        <f t="shared" si="289"/>
        <v>470</v>
      </c>
      <c r="C930" s="31">
        <f t="shared" si="284"/>
        <v>7</v>
      </c>
      <c r="D930" s="32">
        <f t="shared" ca="1" si="279"/>
        <v>15.200000000000028</v>
      </c>
      <c r="E930" s="33">
        <f t="shared" ca="1" si="280"/>
        <v>5.3925200000000002</v>
      </c>
      <c r="F930" s="33">
        <f t="shared" ca="1" si="281"/>
        <v>0</v>
      </c>
    </row>
    <row r="931" spans="1:6" x14ac:dyDescent="0.3">
      <c r="A931" s="27">
        <f t="shared" si="289"/>
        <v>471</v>
      </c>
      <c r="C931" s="31">
        <f t="shared" si="284"/>
        <v>8</v>
      </c>
      <c r="D931" s="32">
        <f t="shared" ca="1" si="279"/>
        <v>15.200000000000028</v>
      </c>
      <c r="E931" s="33">
        <f t="shared" ca="1" si="280"/>
        <v>7</v>
      </c>
      <c r="F931" s="33">
        <f t="shared" ca="1" si="281"/>
        <v>0.4</v>
      </c>
    </row>
    <row r="932" spans="1:6" x14ac:dyDescent="0.3">
      <c r="A932" s="27">
        <f t="shared" si="289"/>
        <v>472</v>
      </c>
      <c r="C932" s="31">
        <f t="shared" si="284"/>
        <v>9</v>
      </c>
      <c r="D932" s="32">
        <f t="shared" ca="1" si="279"/>
        <v>15.200000000000028</v>
      </c>
      <c r="E932" s="33">
        <f t="shared" ca="1" si="280"/>
        <v>8.058994499999999</v>
      </c>
      <c r="F932" s="33">
        <f t="shared" ca="1" si="281"/>
        <v>1</v>
      </c>
    </row>
    <row r="933" spans="1:6" x14ac:dyDescent="0.3">
      <c r="A933" s="27">
        <f t="shared" si="289"/>
        <v>473</v>
      </c>
      <c r="C933" s="31">
        <f t="shared" si="284"/>
        <v>10</v>
      </c>
      <c r="D933" s="32">
        <f t="shared" ca="1" si="279"/>
        <v>15.200000000000028</v>
      </c>
      <c r="E933" s="33">
        <f t="shared" ca="1" si="280"/>
        <v>8.9659999999999958</v>
      </c>
      <c r="F933" s="33">
        <f t="shared" ca="1" si="281"/>
        <v>2</v>
      </c>
    </row>
    <row r="934" spans="1:6" x14ac:dyDescent="0.3">
      <c r="A934" s="27">
        <f t="shared" si="289"/>
        <v>474</v>
      </c>
      <c r="C934" s="31">
        <f t="shared" si="284"/>
        <v>11</v>
      </c>
      <c r="D934" s="32">
        <f t="shared" ref="D934:D997" ca="1" si="290">INDIRECT("Frames!C"&amp;$A934+3)</f>
        <v>15.200000000000028</v>
      </c>
      <c r="E934" s="33">
        <f t="shared" ref="E934:E997" ca="1" si="291">INDIRECT("Frames!D"&amp;$A934+3)</f>
        <v>10.166</v>
      </c>
      <c r="F934" s="33">
        <f t="shared" ref="F934:F997" ca="1" si="292">INDIRECT("Frames!E"&amp;$A934+3)</f>
        <v>3.5</v>
      </c>
    </row>
    <row r="935" spans="1:6" x14ac:dyDescent="0.3">
      <c r="A935" s="27">
        <f t="shared" si="289"/>
        <v>475</v>
      </c>
      <c r="C935" s="31">
        <f t="shared" si="284"/>
        <v>12</v>
      </c>
      <c r="D935" s="32">
        <f t="shared" ca="1" si="290"/>
        <v>15.200000000000028</v>
      </c>
      <c r="E935" s="33">
        <f t="shared" ca="1" si="291"/>
        <v>11.144</v>
      </c>
      <c r="F935" s="33">
        <f t="shared" ca="1" si="292"/>
        <v>5.6</v>
      </c>
    </row>
    <row r="936" spans="1:6" x14ac:dyDescent="0.3">
      <c r="A936" s="27">
        <f t="shared" si="289"/>
        <v>476</v>
      </c>
      <c r="C936" s="31">
        <f t="shared" si="284"/>
        <v>13</v>
      </c>
      <c r="D936" s="32">
        <f t="shared" ca="1" si="290"/>
        <v>15.200000000000028</v>
      </c>
      <c r="E936" s="33">
        <f t="shared" ca="1" si="291"/>
        <v>11.667499499999998</v>
      </c>
      <c r="F936" s="33">
        <f t="shared" ca="1" si="292"/>
        <v>7.4</v>
      </c>
    </row>
    <row r="937" spans="1:6" x14ac:dyDescent="0.3">
      <c r="A937" s="27">
        <f t="shared" si="289"/>
        <v>477</v>
      </c>
      <c r="C937" s="34">
        <f t="shared" si="284"/>
        <v>14</v>
      </c>
      <c r="D937" s="35">
        <f t="shared" ca="1" si="290"/>
        <v>15.200000000000028</v>
      </c>
      <c r="E937" s="36">
        <f t="shared" ca="1" si="291"/>
        <v>12.218999999999999</v>
      </c>
      <c r="F937" s="36">
        <f t="shared" ca="1" si="292"/>
        <v>9</v>
      </c>
    </row>
    <row r="939" spans="1:6" x14ac:dyDescent="0.3">
      <c r="C939" s="29" t="s">
        <v>6</v>
      </c>
      <c r="D939" s="30">
        <f t="shared" ca="1" si="288"/>
        <v>174</v>
      </c>
      <c r="F939" s="28"/>
    </row>
    <row r="941" spans="1:6" x14ac:dyDescent="0.3">
      <c r="C941" s="37" t="s">
        <v>33</v>
      </c>
      <c r="D941" s="37" t="s">
        <v>35</v>
      </c>
      <c r="E941" s="37" t="s">
        <v>32</v>
      </c>
      <c r="F941" s="37" t="s">
        <v>34</v>
      </c>
    </row>
    <row r="942" spans="1:6" x14ac:dyDescent="0.3">
      <c r="A942" s="27">
        <f t="shared" si="285"/>
        <v>485</v>
      </c>
      <c r="C942" s="31">
        <f t="shared" si="286"/>
        <v>1</v>
      </c>
      <c r="D942" s="32">
        <f t="shared" ca="1" si="290"/>
        <v>14.000000000000028</v>
      </c>
      <c r="E942" s="33">
        <f t="shared" ca="1" si="291"/>
        <v>0</v>
      </c>
      <c r="F942" s="33">
        <f t="shared" ca="1" si="292"/>
        <v>0</v>
      </c>
    </row>
    <row r="943" spans="1:6" x14ac:dyDescent="0.3">
      <c r="A943" s="27">
        <f t="shared" ref="A943:A955" si="293">A942+1</f>
        <v>486</v>
      </c>
      <c r="C943" s="31">
        <f t="shared" si="286"/>
        <v>2</v>
      </c>
      <c r="D943" s="32">
        <f t="shared" ca="1" si="290"/>
        <v>14.000000000000028</v>
      </c>
      <c r="E943" s="33">
        <f t="shared" ca="1" si="291"/>
        <v>0</v>
      </c>
      <c r="F943" s="33">
        <f t="shared" ca="1" si="292"/>
        <v>0</v>
      </c>
    </row>
    <row r="944" spans="1:6" x14ac:dyDescent="0.3">
      <c r="A944" s="27">
        <f t="shared" si="293"/>
        <v>487</v>
      </c>
      <c r="C944" s="31">
        <f t="shared" si="286"/>
        <v>3</v>
      </c>
      <c r="D944" s="32">
        <f t="shared" ca="1" si="290"/>
        <v>14.000000000000028</v>
      </c>
      <c r="E944" s="33">
        <f t="shared" ca="1" si="291"/>
        <v>0</v>
      </c>
      <c r="F944" s="33">
        <f t="shared" ca="1" si="292"/>
        <v>0</v>
      </c>
    </row>
    <row r="945" spans="1:6" x14ac:dyDescent="0.3">
      <c r="A945" s="27">
        <f t="shared" si="293"/>
        <v>488</v>
      </c>
      <c r="C945" s="31">
        <f t="shared" si="286"/>
        <v>4</v>
      </c>
      <c r="D945" s="32">
        <f t="shared" ca="1" si="290"/>
        <v>14.000000000000028</v>
      </c>
      <c r="E945" s="33">
        <f t="shared" ca="1" si="291"/>
        <v>0</v>
      </c>
      <c r="F945" s="33">
        <f t="shared" ca="1" si="292"/>
        <v>0</v>
      </c>
    </row>
    <row r="946" spans="1:6" x14ac:dyDescent="0.3">
      <c r="A946" s="27">
        <f t="shared" si="293"/>
        <v>489</v>
      </c>
      <c r="C946" s="31">
        <f t="shared" si="284"/>
        <v>5</v>
      </c>
      <c r="D946" s="32">
        <f t="shared" ca="1" si="290"/>
        <v>14.000000000000028</v>
      </c>
      <c r="E946" s="33">
        <f t="shared" ca="1" si="291"/>
        <v>1.2110449999999999</v>
      </c>
      <c r="F946" s="33">
        <f t="shared" ca="1" si="292"/>
        <v>0</v>
      </c>
    </row>
    <row r="947" spans="1:6" x14ac:dyDescent="0.3">
      <c r="A947" s="27">
        <f t="shared" si="293"/>
        <v>490</v>
      </c>
      <c r="C947" s="31">
        <f t="shared" si="284"/>
        <v>6</v>
      </c>
      <c r="D947" s="32">
        <f t="shared" ca="1" si="290"/>
        <v>14.000000000000028</v>
      </c>
      <c r="E947" s="33">
        <f t="shared" ca="1" si="291"/>
        <v>3.2610449999999997</v>
      </c>
      <c r="F947" s="33">
        <f t="shared" ca="1" si="292"/>
        <v>0</v>
      </c>
    </row>
    <row r="948" spans="1:6" x14ac:dyDescent="0.3">
      <c r="A948" s="27">
        <f t="shared" si="293"/>
        <v>491</v>
      </c>
      <c r="C948" s="31">
        <f t="shared" si="284"/>
        <v>7</v>
      </c>
      <c r="D948" s="32">
        <f t="shared" ca="1" si="290"/>
        <v>14.000000000000028</v>
      </c>
      <c r="E948" s="33">
        <f t="shared" ca="1" si="291"/>
        <v>4.9110449999999997</v>
      </c>
      <c r="F948" s="33">
        <f t="shared" ca="1" si="292"/>
        <v>0</v>
      </c>
    </row>
    <row r="949" spans="1:6" x14ac:dyDescent="0.3">
      <c r="A949" s="27">
        <f t="shared" si="293"/>
        <v>492</v>
      </c>
      <c r="C949" s="31">
        <f t="shared" si="284"/>
        <v>8</v>
      </c>
      <c r="D949" s="32">
        <f t="shared" ca="1" si="290"/>
        <v>14.000000000000028</v>
      </c>
      <c r="E949" s="33">
        <f t="shared" ca="1" si="291"/>
        <v>6</v>
      </c>
      <c r="F949" s="33">
        <f t="shared" ca="1" si="292"/>
        <v>0.32</v>
      </c>
    </row>
    <row r="950" spans="1:6" x14ac:dyDescent="0.3">
      <c r="A950" s="27">
        <f t="shared" si="293"/>
        <v>493</v>
      </c>
      <c r="C950" s="31">
        <f t="shared" si="284"/>
        <v>9</v>
      </c>
      <c r="D950" s="32">
        <f t="shared" ca="1" si="290"/>
        <v>14.000000000000028</v>
      </c>
      <c r="E950" s="33">
        <f t="shared" ca="1" si="291"/>
        <v>7.4575769999999997</v>
      </c>
      <c r="F950" s="33">
        <f t="shared" ca="1" si="292"/>
        <v>1</v>
      </c>
    </row>
    <row r="951" spans="1:6" x14ac:dyDescent="0.3">
      <c r="A951" s="27">
        <f t="shared" si="293"/>
        <v>494</v>
      </c>
      <c r="C951" s="31">
        <f t="shared" si="284"/>
        <v>10</v>
      </c>
      <c r="D951" s="32">
        <f t="shared" ca="1" si="290"/>
        <v>14.000000000000028</v>
      </c>
      <c r="E951" s="33">
        <f t="shared" ca="1" si="291"/>
        <v>8.3599999999999959</v>
      </c>
      <c r="F951" s="33">
        <f t="shared" ca="1" si="292"/>
        <v>2</v>
      </c>
    </row>
    <row r="952" spans="1:6" x14ac:dyDescent="0.3">
      <c r="A952" s="27">
        <f t="shared" si="293"/>
        <v>495</v>
      </c>
      <c r="C952" s="31">
        <f t="shared" si="284"/>
        <v>11</v>
      </c>
      <c r="D952" s="32">
        <f t="shared" ca="1" si="290"/>
        <v>14.000000000000028</v>
      </c>
      <c r="E952" s="33">
        <f t="shared" ca="1" si="291"/>
        <v>9.5660000000000007</v>
      </c>
      <c r="F952" s="33">
        <f t="shared" ca="1" si="292"/>
        <v>3.5</v>
      </c>
    </row>
    <row r="953" spans="1:6" x14ac:dyDescent="0.3">
      <c r="A953" s="27">
        <f t="shared" si="293"/>
        <v>496</v>
      </c>
      <c r="C953" s="31">
        <f t="shared" si="284"/>
        <v>12</v>
      </c>
      <c r="D953" s="32">
        <f t="shared" ca="1" si="290"/>
        <v>14.000000000000028</v>
      </c>
      <c r="E953" s="33">
        <f t="shared" ca="1" si="291"/>
        <v>10.465999999999999</v>
      </c>
      <c r="F953" s="33">
        <f t="shared" ca="1" si="292"/>
        <v>5.6</v>
      </c>
    </row>
    <row r="954" spans="1:6" x14ac:dyDescent="0.3">
      <c r="A954" s="27">
        <f t="shared" si="293"/>
        <v>497</v>
      </c>
      <c r="C954" s="31">
        <f t="shared" si="284"/>
        <v>13</v>
      </c>
      <c r="D954" s="32">
        <f t="shared" ca="1" si="290"/>
        <v>14.000000000000028</v>
      </c>
      <c r="E954" s="33">
        <f t="shared" ca="1" si="291"/>
        <v>10.985892999999999</v>
      </c>
      <c r="F954" s="33">
        <f t="shared" ca="1" si="292"/>
        <v>7.4</v>
      </c>
    </row>
    <row r="955" spans="1:6" x14ac:dyDescent="0.3">
      <c r="A955" s="27">
        <f t="shared" si="293"/>
        <v>498</v>
      </c>
      <c r="C955" s="34">
        <f t="shared" si="284"/>
        <v>14</v>
      </c>
      <c r="D955" s="35">
        <f t="shared" ca="1" si="290"/>
        <v>14.000000000000028</v>
      </c>
      <c r="E955" s="36">
        <f t="shared" ca="1" si="291"/>
        <v>11.526</v>
      </c>
      <c r="F955" s="36">
        <f t="shared" ca="1" si="292"/>
        <v>9</v>
      </c>
    </row>
    <row r="957" spans="1:6" x14ac:dyDescent="0.3">
      <c r="C957" s="29" t="s">
        <v>6</v>
      </c>
      <c r="D957" s="30">
        <f t="shared" ca="1" si="288"/>
        <v>176</v>
      </c>
      <c r="F957" s="28"/>
    </row>
    <row r="959" spans="1:6" x14ac:dyDescent="0.3">
      <c r="C959" s="37" t="s">
        <v>33</v>
      </c>
      <c r="D959" s="37" t="s">
        <v>35</v>
      </c>
      <c r="E959" s="37" t="s">
        <v>32</v>
      </c>
      <c r="F959" s="37" t="s">
        <v>34</v>
      </c>
    </row>
    <row r="960" spans="1:6" x14ac:dyDescent="0.3">
      <c r="A960" s="27">
        <f t="shared" si="285"/>
        <v>506</v>
      </c>
      <c r="C960" s="31">
        <f t="shared" si="286"/>
        <v>1</v>
      </c>
      <c r="D960" s="32">
        <f t="shared" ca="1" si="290"/>
        <v>12.800000000000029</v>
      </c>
      <c r="E960" s="33">
        <f t="shared" ca="1" si="291"/>
        <v>0</v>
      </c>
      <c r="F960" s="33">
        <f t="shared" ca="1" si="292"/>
        <v>0</v>
      </c>
    </row>
    <row r="961" spans="1:6" x14ac:dyDescent="0.3">
      <c r="A961" s="27">
        <f t="shared" ref="A961:A973" si="294">A960+1</f>
        <v>507</v>
      </c>
      <c r="C961" s="31">
        <f t="shared" si="286"/>
        <v>2</v>
      </c>
      <c r="D961" s="32">
        <f t="shared" ca="1" si="290"/>
        <v>12.800000000000029</v>
      </c>
      <c r="E961" s="33">
        <f t="shared" ca="1" si="291"/>
        <v>0</v>
      </c>
      <c r="F961" s="33">
        <f t="shared" ca="1" si="292"/>
        <v>0</v>
      </c>
    </row>
    <row r="962" spans="1:6" x14ac:dyDescent="0.3">
      <c r="A962" s="27">
        <f t="shared" si="294"/>
        <v>508</v>
      </c>
      <c r="C962" s="31">
        <f t="shared" si="286"/>
        <v>3</v>
      </c>
      <c r="D962" s="32">
        <f t="shared" ca="1" si="290"/>
        <v>12.800000000000029</v>
      </c>
      <c r="E962" s="33">
        <f t="shared" ca="1" si="291"/>
        <v>0</v>
      </c>
      <c r="F962" s="33">
        <f t="shared" ca="1" si="292"/>
        <v>0</v>
      </c>
    </row>
    <row r="963" spans="1:6" x14ac:dyDescent="0.3">
      <c r="A963" s="27">
        <f t="shared" si="294"/>
        <v>509</v>
      </c>
      <c r="C963" s="31">
        <f t="shared" si="286"/>
        <v>4</v>
      </c>
      <c r="D963" s="32">
        <f t="shared" ca="1" si="290"/>
        <v>12.800000000000029</v>
      </c>
      <c r="E963" s="33">
        <f t="shared" ca="1" si="291"/>
        <v>0</v>
      </c>
      <c r="F963" s="33">
        <f t="shared" ca="1" si="292"/>
        <v>0</v>
      </c>
    </row>
    <row r="964" spans="1:6" x14ac:dyDescent="0.3">
      <c r="A964" s="27">
        <f t="shared" si="294"/>
        <v>510</v>
      </c>
      <c r="C964" s="31">
        <f t="shared" si="286"/>
        <v>5</v>
      </c>
      <c r="D964" s="32">
        <f t="shared" ca="1" si="290"/>
        <v>12.800000000000029</v>
      </c>
      <c r="E964" s="33">
        <f t="shared" ca="1" si="291"/>
        <v>0.72957000000000027</v>
      </c>
      <c r="F964" s="33">
        <f t="shared" ca="1" si="292"/>
        <v>0</v>
      </c>
    </row>
    <row r="965" spans="1:6" x14ac:dyDescent="0.3">
      <c r="A965" s="27">
        <f t="shared" si="294"/>
        <v>511</v>
      </c>
      <c r="C965" s="31">
        <f t="shared" si="286"/>
        <v>6</v>
      </c>
      <c r="D965" s="32">
        <f t="shared" ca="1" si="290"/>
        <v>12.800000000000029</v>
      </c>
      <c r="E965" s="33">
        <f t="shared" ca="1" si="291"/>
        <v>2.7795700000000001</v>
      </c>
      <c r="F965" s="33">
        <f t="shared" ca="1" si="292"/>
        <v>0</v>
      </c>
    </row>
    <row r="966" spans="1:6" x14ac:dyDescent="0.3">
      <c r="A966" s="27">
        <f t="shared" si="294"/>
        <v>512</v>
      </c>
      <c r="C966" s="31">
        <f t="shared" si="286"/>
        <v>7</v>
      </c>
      <c r="D966" s="32">
        <f t="shared" ca="1" si="290"/>
        <v>12.800000000000029</v>
      </c>
      <c r="E966" s="33">
        <f t="shared" ca="1" si="291"/>
        <v>4.42957</v>
      </c>
      <c r="F966" s="33">
        <f t="shared" ca="1" si="292"/>
        <v>0</v>
      </c>
    </row>
    <row r="967" spans="1:6" x14ac:dyDescent="0.3">
      <c r="A967" s="27">
        <f t="shared" si="294"/>
        <v>513</v>
      </c>
      <c r="C967" s="31">
        <f t="shared" si="286"/>
        <v>8</v>
      </c>
      <c r="D967" s="32">
        <f t="shared" ca="1" si="290"/>
        <v>12.800000000000029</v>
      </c>
      <c r="E967" s="33">
        <f t="shared" ca="1" si="291"/>
        <v>5.5</v>
      </c>
      <c r="F967" s="33">
        <f t="shared" ca="1" si="292"/>
        <v>0.32</v>
      </c>
    </row>
    <row r="968" spans="1:6" x14ac:dyDescent="0.3">
      <c r="A968" s="27">
        <f t="shared" si="294"/>
        <v>514</v>
      </c>
      <c r="C968" s="31">
        <f t="shared" si="286"/>
        <v>9</v>
      </c>
      <c r="D968" s="32">
        <f t="shared" ca="1" si="290"/>
        <v>12.800000000000029</v>
      </c>
      <c r="E968" s="33">
        <f t="shared" ca="1" si="291"/>
        <v>6.8561594999999995</v>
      </c>
      <c r="F968" s="33">
        <f t="shared" ca="1" si="292"/>
        <v>1</v>
      </c>
    </row>
    <row r="969" spans="1:6" x14ac:dyDescent="0.3">
      <c r="A969" s="27">
        <f t="shared" si="294"/>
        <v>515</v>
      </c>
      <c r="C969" s="31">
        <f t="shared" si="286"/>
        <v>10</v>
      </c>
      <c r="D969" s="32">
        <f t="shared" ca="1" si="290"/>
        <v>12.800000000000029</v>
      </c>
      <c r="E969" s="33">
        <f t="shared" ca="1" si="291"/>
        <v>7.7539999999999978</v>
      </c>
      <c r="F969" s="33">
        <f t="shared" ca="1" si="292"/>
        <v>2</v>
      </c>
    </row>
    <row r="970" spans="1:6" x14ac:dyDescent="0.3">
      <c r="A970" s="27">
        <f t="shared" si="294"/>
        <v>516</v>
      </c>
      <c r="C970" s="31">
        <f t="shared" ref="C970:C1027" si="295">C952</f>
        <v>11</v>
      </c>
      <c r="D970" s="32">
        <f t="shared" ca="1" si="290"/>
        <v>12.800000000000029</v>
      </c>
      <c r="E970" s="33">
        <f t="shared" ca="1" si="291"/>
        <v>8.9309999999999992</v>
      </c>
      <c r="F970" s="33">
        <f t="shared" ca="1" si="292"/>
        <v>3.5</v>
      </c>
    </row>
    <row r="971" spans="1:6" x14ac:dyDescent="0.3">
      <c r="A971" s="27">
        <f t="shared" si="294"/>
        <v>517</v>
      </c>
      <c r="C971" s="31">
        <f t="shared" si="295"/>
        <v>12</v>
      </c>
      <c r="D971" s="32">
        <f t="shared" ca="1" si="290"/>
        <v>12.800000000000029</v>
      </c>
      <c r="E971" s="33">
        <f t="shared" ca="1" si="291"/>
        <v>9.8149999999999995</v>
      </c>
      <c r="F971" s="33">
        <f t="shared" ca="1" si="292"/>
        <v>5.6</v>
      </c>
    </row>
    <row r="972" spans="1:6" x14ac:dyDescent="0.3">
      <c r="A972" s="27">
        <f t="shared" si="294"/>
        <v>518</v>
      </c>
      <c r="C972" s="31">
        <f t="shared" si="295"/>
        <v>13</v>
      </c>
      <c r="D972" s="32">
        <f t="shared" ca="1" si="290"/>
        <v>12.800000000000029</v>
      </c>
      <c r="E972" s="33">
        <f t="shared" ca="1" si="291"/>
        <v>10.304286499999998</v>
      </c>
      <c r="F972" s="33">
        <f t="shared" ca="1" si="292"/>
        <v>7.4</v>
      </c>
    </row>
    <row r="973" spans="1:6" x14ac:dyDescent="0.3">
      <c r="A973" s="27">
        <f t="shared" si="294"/>
        <v>519</v>
      </c>
      <c r="C973" s="34">
        <f t="shared" si="295"/>
        <v>14</v>
      </c>
      <c r="D973" s="35">
        <f t="shared" ca="1" si="290"/>
        <v>12.800000000000029</v>
      </c>
      <c r="E973" s="36">
        <f t="shared" ca="1" si="291"/>
        <v>10.833</v>
      </c>
      <c r="F973" s="36">
        <f t="shared" ca="1" si="292"/>
        <v>9</v>
      </c>
    </row>
    <row r="975" spans="1:6" x14ac:dyDescent="0.3">
      <c r="C975" s="29" t="s">
        <v>6</v>
      </c>
      <c r="D975" s="30">
        <f t="shared" ca="1" si="288"/>
        <v>178</v>
      </c>
      <c r="F975" s="28"/>
    </row>
    <row r="977" spans="1:6" x14ac:dyDescent="0.3">
      <c r="C977" s="37" t="s">
        <v>33</v>
      </c>
      <c r="D977" s="37" t="s">
        <v>35</v>
      </c>
      <c r="E977" s="37" t="s">
        <v>32</v>
      </c>
      <c r="F977" s="37" t="s">
        <v>34</v>
      </c>
    </row>
    <row r="978" spans="1:6" x14ac:dyDescent="0.3">
      <c r="A978" s="27">
        <f t="shared" ref="A978:A1032" si="296">A960+21</f>
        <v>527</v>
      </c>
      <c r="C978" s="31">
        <f t="shared" ref="C978:C1041" si="297">C960</f>
        <v>1</v>
      </c>
      <c r="D978" s="32">
        <f t="shared" ca="1" si="290"/>
        <v>11.60000000000003</v>
      </c>
      <c r="E978" s="33">
        <f t="shared" ca="1" si="291"/>
        <v>0</v>
      </c>
      <c r="F978" s="33">
        <f t="shared" ca="1" si="292"/>
        <v>0</v>
      </c>
    </row>
    <row r="979" spans="1:6" x14ac:dyDescent="0.3">
      <c r="A979" s="27">
        <f t="shared" ref="A979:A991" si="298">A978+1</f>
        <v>528</v>
      </c>
      <c r="C979" s="31">
        <f t="shared" si="297"/>
        <v>2</v>
      </c>
      <c r="D979" s="32">
        <f t="shared" ca="1" si="290"/>
        <v>11.60000000000003</v>
      </c>
      <c r="E979" s="33">
        <f t="shared" ca="1" si="291"/>
        <v>0</v>
      </c>
      <c r="F979" s="33">
        <f t="shared" ca="1" si="292"/>
        <v>0</v>
      </c>
    </row>
    <row r="980" spans="1:6" x14ac:dyDescent="0.3">
      <c r="A980" s="27">
        <f t="shared" si="298"/>
        <v>529</v>
      </c>
      <c r="C980" s="31">
        <f t="shared" si="297"/>
        <v>3</v>
      </c>
      <c r="D980" s="32">
        <f t="shared" ca="1" si="290"/>
        <v>11.60000000000003</v>
      </c>
      <c r="E980" s="33">
        <f t="shared" ca="1" si="291"/>
        <v>0</v>
      </c>
      <c r="F980" s="33">
        <f t="shared" ca="1" si="292"/>
        <v>0</v>
      </c>
    </row>
    <row r="981" spans="1:6" x14ac:dyDescent="0.3">
      <c r="A981" s="27">
        <f t="shared" si="298"/>
        <v>530</v>
      </c>
      <c r="C981" s="31">
        <f t="shared" si="297"/>
        <v>4</v>
      </c>
      <c r="D981" s="32">
        <f t="shared" ca="1" si="290"/>
        <v>11.60000000000003</v>
      </c>
      <c r="E981" s="33">
        <f t="shared" ca="1" si="291"/>
        <v>0</v>
      </c>
      <c r="F981" s="33">
        <f t="shared" ca="1" si="292"/>
        <v>0</v>
      </c>
    </row>
    <row r="982" spans="1:6" x14ac:dyDescent="0.3">
      <c r="A982" s="27">
        <f t="shared" si="298"/>
        <v>531</v>
      </c>
      <c r="C982" s="31">
        <f t="shared" si="295"/>
        <v>5</v>
      </c>
      <c r="D982" s="32">
        <f t="shared" ca="1" si="290"/>
        <v>11.60000000000003</v>
      </c>
      <c r="E982" s="33">
        <f t="shared" ca="1" si="291"/>
        <v>0</v>
      </c>
      <c r="F982" s="33">
        <f t="shared" ca="1" si="292"/>
        <v>0</v>
      </c>
    </row>
    <row r="983" spans="1:6" x14ac:dyDescent="0.3">
      <c r="A983" s="27">
        <f t="shared" si="298"/>
        <v>532</v>
      </c>
      <c r="C983" s="31">
        <f t="shared" si="295"/>
        <v>6</v>
      </c>
      <c r="D983" s="32">
        <f t="shared" ca="1" si="290"/>
        <v>11.60000000000003</v>
      </c>
      <c r="E983" s="33">
        <f t="shared" ca="1" si="291"/>
        <v>2.2018000000000004</v>
      </c>
      <c r="F983" s="33">
        <f t="shared" ca="1" si="292"/>
        <v>0</v>
      </c>
    </row>
    <row r="984" spans="1:6" x14ac:dyDescent="0.3">
      <c r="A984" s="27">
        <f t="shared" si="298"/>
        <v>533</v>
      </c>
      <c r="C984" s="31">
        <f t="shared" si="295"/>
        <v>7</v>
      </c>
      <c r="D984" s="32">
        <f t="shared" ca="1" si="290"/>
        <v>11.60000000000003</v>
      </c>
      <c r="E984" s="33">
        <f t="shared" ca="1" si="291"/>
        <v>3.8518000000000003</v>
      </c>
      <c r="F984" s="33">
        <f t="shared" ca="1" si="292"/>
        <v>0</v>
      </c>
    </row>
    <row r="985" spans="1:6" x14ac:dyDescent="0.3">
      <c r="A985" s="27">
        <f t="shared" si="298"/>
        <v>534</v>
      </c>
      <c r="C985" s="31">
        <f t="shared" si="295"/>
        <v>8</v>
      </c>
      <c r="D985" s="32">
        <f t="shared" ca="1" si="290"/>
        <v>11.60000000000003</v>
      </c>
      <c r="E985" s="33">
        <f t="shared" ca="1" si="291"/>
        <v>5</v>
      </c>
      <c r="F985" s="33">
        <f t="shared" ca="1" si="292"/>
        <v>0.32</v>
      </c>
    </row>
    <row r="986" spans="1:6" x14ac:dyDescent="0.3">
      <c r="A986" s="27">
        <f t="shared" si="298"/>
        <v>535</v>
      </c>
      <c r="C986" s="31">
        <f t="shared" si="295"/>
        <v>9</v>
      </c>
      <c r="D986" s="32">
        <f t="shared" ca="1" si="290"/>
        <v>11.60000000000003</v>
      </c>
      <c r="E986" s="33">
        <f t="shared" ca="1" si="291"/>
        <v>6.2547419999999994</v>
      </c>
      <c r="F986" s="33">
        <f t="shared" ca="1" si="292"/>
        <v>1</v>
      </c>
    </row>
    <row r="987" spans="1:6" x14ac:dyDescent="0.3">
      <c r="A987" s="27">
        <f t="shared" si="298"/>
        <v>536</v>
      </c>
      <c r="C987" s="31">
        <f t="shared" si="295"/>
        <v>10</v>
      </c>
      <c r="D987" s="32">
        <f t="shared" ca="1" si="290"/>
        <v>11.60000000000003</v>
      </c>
      <c r="E987" s="33">
        <f t="shared" ca="1" si="291"/>
        <v>7.1479999999999979</v>
      </c>
      <c r="F987" s="33">
        <f t="shared" ca="1" si="292"/>
        <v>2</v>
      </c>
    </row>
    <row r="988" spans="1:6" x14ac:dyDescent="0.3">
      <c r="A988" s="27">
        <f t="shared" si="298"/>
        <v>537</v>
      </c>
      <c r="C988" s="31">
        <f t="shared" si="295"/>
        <v>11</v>
      </c>
      <c r="D988" s="32">
        <f t="shared" ca="1" si="290"/>
        <v>11.60000000000003</v>
      </c>
      <c r="E988" s="33">
        <f t="shared" ca="1" si="291"/>
        <v>8.26</v>
      </c>
      <c r="F988" s="33">
        <f t="shared" ca="1" si="292"/>
        <v>3.5</v>
      </c>
    </row>
    <row r="989" spans="1:6" x14ac:dyDescent="0.3">
      <c r="A989" s="27">
        <f t="shared" si="298"/>
        <v>538</v>
      </c>
      <c r="C989" s="31">
        <f t="shared" si="295"/>
        <v>12</v>
      </c>
      <c r="D989" s="32">
        <f t="shared" ca="1" si="290"/>
        <v>11.60000000000003</v>
      </c>
      <c r="E989" s="33">
        <f t="shared" ca="1" si="291"/>
        <v>9.1359999999999992</v>
      </c>
      <c r="F989" s="33">
        <f t="shared" ca="1" si="292"/>
        <v>5.6</v>
      </c>
    </row>
    <row r="990" spans="1:6" x14ac:dyDescent="0.3">
      <c r="A990" s="27">
        <f t="shared" si="298"/>
        <v>539</v>
      </c>
      <c r="C990" s="31">
        <f t="shared" si="295"/>
        <v>13</v>
      </c>
      <c r="D990" s="32">
        <f t="shared" ca="1" si="290"/>
        <v>11.60000000000003</v>
      </c>
      <c r="E990" s="33">
        <f t="shared" ca="1" si="291"/>
        <v>9.5825854999999986</v>
      </c>
      <c r="F990" s="33">
        <f t="shared" ca="1" si="292"/>
        <v>7.4</v>
      </c>
    </row>
    <row r="991" spans="1:6" x14ac:dyDescent="0.3">
      <c r="A991" s="27">
        <f t="shared" si="298"/>
        <v>540</v>
      </c>
      <c r="C991" s="34">
        <f t="shared" si="295"/>
        <v>14</v>
      </c>
      <c r="D991" s="35">
        <f t="shared" ca="1" si="290"/>
        <v>11.60000000000003</v>
      </c>
      <c r="E991" s="36">
        <f t="shared" ca="1" si="291"/>
        <v>10.125999999999999</v>
      </c>
      <c r="F991" s="36">
        <f t="shared" ca="1" si="292"/>
        <v>9</v>
      </c>
    </row>
    <row r="993" spans="1:6" x14ac:dyDescent="0.3">
      <c r="C993" s="29" t="s">
        <v>6</v>
      </c>
      <c r="D993" s="30">
        <f t="shared" ref="D993:D1047" ca="1" si="299">INDIRECT("Frames!C"&amp;$A996)</f>
        <v>180</v>
      </c>
      <c r="F993" s="28"/>
    </row>
    <row r="995" spans="1:6" x14ac:dyDescent="0.3">
      <c r="C995" s="37" t="s">
        <v>33</v>
      </c>
      <c r="D995" s="37" t="s">
        <v>35</v>
      </c>
      <c r="E995" s="37" t="s">
        <v>32</v>
      </c>
      <c r="F995" s="37" t="s">
        <v>34</v>
      </c>
    </row>
    <row r="996" spans="1:6" x14ac:dyDescent="0.3">
      <c r="A996" s="27">
        <f t="shared" si="296"/>
        <v>548</v>
      </c>
      <c r="C996" s="31">
        <f t="shared" si="297"/>
        <v>1</v>
      </c>
      <c r="D996" s="32">
        <f t="shared" ca="1" si="290"/>
        <v>10.400000000000031</v>
      </c>
      <c r="E996" s="33">
        <f t="shared" ca="1" si="291"/>
        <v>0</v>
      </c>
      <c r="F996" s="33">
        <f t="shared" ca="1" si="292"/>
        <v>0</v>
      </c>
    </row>
    <row r="997" spans="1:6" x14ac:dyDescent="0.3">
      <c r="A997" s="27">
        <f t="shared" ref="A997:A1009" si="300">A996+1</f>
        <v>549</v>
      </c>
      <c r="C997" s="31">
        <f t="shared" si="297"/>
        <v>2</v>
      </c>
      <c r="D997" s="32">
        <f t="shared" ca="1" si="290"/>
        <v>10.400000000000031</v>
      </c>
      <c r="E997" s="33">
        <f t="shared" ca="1" si="291"/>
        <v>0</v>
      </c>
      <c r="F997" s="33">
        <f t="shared" ca="1" si="292"/>
        <v>0</v>
      </c>
    </row>
    <row r="998" spans="1:6" x14ac:dyDescent="0.3">
      <c r="A998" s="27">
        <f t="shared" si="300"/>
        <v>550</v>
      </c>
      <c r="C998" s="31">
        <f t="shared" si="297"/>
        <v>3</v>
      </c>
      <c r="D998" s="32">
        <f t="shared" ref="D998:D1061" ca="1" si="301">INDIRECT("Frames!C"&amp;$A998+3)</f>
        <v>10.400000000000031</v>
      </c>
      <c r="E998" s="33">
        <f t="shared" ref="E998:E1061" ca="1" si="302">INDIRECT("Frames!D"&amp;$A998+3)</f>
        <v>0</v>
      </c>
      <c r="F998" s="33">
        <f t="shared" ref="F998:F1061" ca="1" si="303">INDIRECT("Frames!E"&amp;$A998+3)</f>
        <v>0</v>
      </c>
    </row>
    <row r="999" spans="1:6" x14ac:dyDescent="0.3">
      <c r="A999" s="27">
        <f t="shared" si="300"/>
        <v>551</v>
      </c>
      <c r="C999" s="31">
        <f t="shared" si="297"/>
        <v>4</v>
      </c>
      <c r="D999" s="32">
        <f t="shared" ca="1" si="301"/>
        <v>10.400000000000031</v>
      </c>
      <c r="E999" s="33">
        <f t="shared" ca="1" si="302"/>
        <v>0</v>
      </c>
      <c r="F999" s="33">
        <f t="shared" ca="1" si="303"/>
        <v>0</v>
      </c>
    </row>
    <row r="1000" spans="1:6" x14ac:dyDescent="0.3">
      <c r="A1000" s="27">
        <f t="shared" si="300"/>
        <v>552</v>
      </c>
      <c r="C1000" s="31">
        <f t="shared" si="295"/>
        <v>5</v>
      </c>
      <c r="D1000" s="32">
        <f t="shared" ca="1" si="301"/>
        <v>10.400000000000031</v>
      </c>
      <c r="E1000" s="33">
        <f t="shared" ca="1" si="302"/>
        <v>0</v>
      </c>
      <c r="F1000" s="33">
        <f t="shared" ca="1" si="303"/>
        <v>0</v>
      </c>
    </row>
    <row r="1001" spans="1:6" x14ac:dyDescent="0.3">
      <c r="A1001" s="27">
        <f t="shared" si="300"/>
        <v>553</v>
      </c>
      <c r="C1001" s="31">
        <f t="shared" si="295"/>
        <v>6</v>
      </c>
      <c r="D1001" s="32">
        <f t="shared" ca="1" si="301"/>
        <v>10.400000000000031</v>
      </c>
      <c r="E1001" s="33">
        <f t="shared" ca="1" si="302"/>
        <v>1.6240300000000003</v>
      </c>
      <c r="F1001" s="33">
        <f t="shared" ca="1" si="303"/>
        <v>0</v>
      </c>
    </row>
    <row r="1002" spans="1:6" x14ac:dyDescent="0.3">
      <c r="A1002" s="27">
        <f t="shared" si="300"/>
        <v>554</v>
      </c>
      <c r="C1002" s="31">
        <f t="shared" si="295"/>
        <v>7</v>
      </c>
      <c r="D1002" s="32">
        <f t="shared" ca="1" si="301"/>
        <v>10.400000000000031</v>
      </c>
      <c r="E1002" s="33">
        <f t="shared" ca="1" si="302"/>
        <v>3.2740300000000002</v>
      </c>
      <c r="F1002" s="33">
        <f t="shared" ca="1" si="303"/>
        <v>0</v>
      </c>
    </row>
    <row r="1003" spans="1:6" x14ac:dyDescent="0.3">
      <c r="A1003" s="27">
        <f t="shared" si="300"/>
        <v>555</v>
      </c>
      <c r="C1003" s="31">
        <f t="shared" si="295"/>
        <v>8</v>
      </c>
      <c r="D1003" s="32">
        <f t="shared" ca="1" si="301"/>
        <v>10.400000000000031</v>
      </c>
      <c r="E1003" s="33">
        <f t="shared" ca="1" si="302"/>
        <v>4.5</v>
      </c>
      <c r="F1003" s="33">
        <f t="shared" ca="1" si="303"/>
        <v>0.32</v>
      </c>
    </row>
    <row r="1004" spans="1:6" x14ac:dyDescent="0.3">
      <c r="A1004" s="27">
        <f t="shared" si="300"/>
        <v>556</v>
      </c>
      <c r="C1004" s="31">
        <f t="shared" si="295"/>
        <v>9</v>
      </c>
      <c r="D1004" s="32">
        <f t="shared" ca="1" si="301"/>
        <v>10.400000000000031</v>
      </c>
      <c r="E1004" s="33">
        <f t="shared" ca="1" si="302"/>
        <v>5.6533245000000001</v>
      </c>
      <c r="F1004" s="33">
        <f t="shared" ca="1" si="303"/>
        <v>1</v>
      </c>
    </row>
    <row r="1005" spans="1:6" x14ac:dyDescent="0.3">
      <c r="A1005" s="27">
        <f t="shared" si="300"/>
        <v>557</v>
      </c>
      <c r="C1005" s="31">
        <f t="shared" si="295"/>
        <v>10</v>
      </c>
      <c r="D1005" s="32">
        <f t="shared" ca="1" si="301"/>
        <v>10.400000000000031</v>
      </c>
      <c r="E1005" s="33">
        <f t="shared" ca="1" si="302"/>
        <v>6.5419999999999989</v>
      </c>
      <c r="F1005" s="33">
        <f t="shared" ca="1" si="303"/>
        <v>2</v>
      </c>
    </row>
    <row r="1006" spans="1:6" x14ac:dyDescent="0.3">
      <c r="A1006" s="27">
        <f t="shared" si="300"/>
        <v>558</v>
      </c>
      <c r="C1006" s="31">
        <f t="shared" si="295"/>
        <v>11</v>
      </c>
      <c r="D1006" s="32">
        <f t="shared" ca="1" si="301"/>
        <v>10.400000000000031</v>
      </c>
      <c r="E1006" s="33">
        <f t="shared" ca="1" si="302"/>
        <v>7.5720000000000001</v>
      </c>
      <c r="F1006" s="33">
        <f t="shared" ca="1" si="303"/>
        <v>3.5</v>
      </c>
    </row>
    <row r="1007" spans="1:6" x14ac:dyDescent="0.3">
      <c r="A1007" s="27">
        <f t="shared" si="300"/>
        <v>559</v>
      </c>
      <c r="C1007" s="31">
        <f t="shared" si="295"/>
        <v>12</v>
      </c>
      <c r="D1007" s="32">
        <f t="shared" ca="1" si="301"/>
        <v>10.400000000000031</v>
      </c>
      <c r="E1007" s="33">
        <f t="shared" ca="1" si="302"/>
        <v>8.4149999999999991</v>
      </c>
      <c r="F1007" s="33">
        <f t="shared" ca="1" si="303"/>
        <v>5.6</v>
      </c>
    </row>
    <row r="1008" spans="1:6" x14ac:dyDescent="0.3">
      <c r="A1008" s="27">
        <f t="shared" si="300"/>
        <v>560</v>
      </c>
      <c r="C1008" s="31">
        <f t="shared" si="295"/>
        <v>13</v>
      </c>
      <c r="D1008" s="32">
        <f t="shared" ca="1" si="301"/>
        <v>10.400000000000031</v>
      </c>
      <c r="E1008" s="33">
        <f t="shared" ca="1" si="302"/>
        <v>8.8608845000000009</v>
      </c>
      <c r="F1008" s="33">
        <f t="shared" ca="1" si="303"/>
        <v>7.4</v>
      </c>
    </row>
    <row r="1009" spans="1:6" x14ac:dyDescent="0.3">
      <c r="A1009" s="27">
        <f t="shared" si="300"/>
        <v>561</v>
      </c>
      <c r="C1009" s="34">
        <f t="shared" si="295"/>
        <v>14</v>
      </c>
      <c r="D1009" s="35">
        <f t="shared" ca="1" si="301"/>
        <v>10.400000000000031</v>
      </c>
      <c r="E1009" s="36">
        <f t="shared" ca="1" si="302"/>
        <v>9.3770000000000007</v>
      </c>
      <c r="F1009" s="36">
        <f t="shared" ca="1" si="303"/>
        <v>9</v>
      </c>
    </row>
    <row r="1011" spans="1:6" x14ac:dyDescent="0.3">
      <c r="C1011" s="29" t="s">
        <v>6</v>
      </c>
      <c r="D1011" s="30">
        <f t="shared" ca="1" si="299"/>
        <v>182</v>
      </c>
      <c r="F1011" s="28"/>
    </row>
    <row r="1013" spans="1:6" x14ac:dyDescent="0.3">
      <c r="C1013" s="37" t="s">
        <v>33</v>
      </c>
      <c r="D1013" s="37" t="s">
        <v>35</v>
      </c>
      <c r="E1013" s="37" t="s">
        <v>32</v>
      </c>
      <c r="F1013" s="37" t="s">
        <v>34</v>
      </c>
    </row>
    <row r="1014" spans="1:6" x14ac:dyDescent="0.3">
      <c r="A1014" s="27">
        <f t="shared" si="296"/>
        <v>569</v>
      </c>
      <c r="C1014" s="31">
        <f t="shared" si="297"/>
        <v>1</v>
      </c>
      <c r="D1014" s="32">
        <f t="shared" ca="1" si="301"/>
        <v>9.2000000000000313</v>
      </c>
      <c r="E1014" s="33">
        <f t="shared" ca="1" si="302"/>
        <v>0</v>
      </c>
      <c r="F1014" s="33">
        <f t="shared" ca="1" si="303"/>
        <v>0</v>
      </c>
    </row>
    <row r="1015" spans="1:6" x14ac:dyDescent="0.3">
      <c r="A1015" s="27">
        <f t="shared" ref="A1015:A1027" si="304">A1014+1</f>
        <v>570</v>
      </c>
      <c r="C1015" s="31">
        <f t="shared" si="297"/>
        <v>2</v>
      </c>
      <c r="D1015" s="32">
        <f t="shared" ca="1" si="301"/>
        <v>9.2000000000000313</v>
      </c>
      <c r="E1015" s="33">
        <f t="shared" ca="1" si="302"/>
        <v>0</v>
      </c>
      <c r="F1015" s="33">
        <f t="shared" ca="1" si="303"/>
        <v>0</v>
      </c>
    </row>
    <row r="1016" spans="1:6" x14ac:dyDescent="0.3">
      <c r="A1016" s="27">
        <f t="shared" si="304"/>
        <v>571</v>
      </c>
      <c r="C1016" s="31">
        <f t="shared" si="297"/>
        <v>3</v>
      </c>
      <c r="D1016" s="32">
        <f t="shared" ca="1" si="301"/>
        <v>9.2000000000000313</v>
      </c>
      <c r="E1016" s="33">
        <f t="shared" ca="1" si="302"/>
        <v>0</v>
      </c>
      <c r="F1016" s="33">
        <f t="shared" ca="1" si="303"/>
        <v>0</v>
      </c>
    </row>
    <row r="1017" spans="1:6" x14ac:dyDescent="0.3">
      <c r="A1017" s="27">
        <f t="shared" si="304"/>
        <v>572</v>
      </c>
      <c r="C1017" s="31">
        <f t="shared" si="297"/>
        <v>4</v>
      </c>
      <c r="D1017" s="32">
        <f t="shared" ca="1" si="301"/>
        <v>9.2000000000000313</v>
      </c>
      <c r="E1017" s="33">
        <f t="shared" ca="1" si="302"/>
        <v>0</v>
      </c>
      <c r="F1017" s="33">
        <f t="shared" ca="1" si="303"/>
        <v>0</v>
      </c>
    </row>
    <row r="1018" spans="1:6" x14ac:dyDescent="0.3">
      <c r="A1018" s="27">
        <f t="shared" si="304"/>
        <v>573</v>
      </c>
      <c r="C1018" s="31">
        <f t="shared" si="295"/>
        <v>5</v>
      </c>
      <c r="D1018" s="32">
        <f t="shared" ca="1" si="301"/>
        <v>9.2000000000000313</v>
      </c>
      <c r="E1018" s="33">
        <f t="shared" ca="1" si="302"/>
        <v>0</v>
      </c>
      <c r="F1018" s="33">
        <f t="shared" ca="1" si="303"/>
        <v>0</v>
      </c>
    </row>
    <row r="1019" spans="1:6" x14ac:dyDescent="0.3">
      <c r="A1019" s="27">
        <f t="shared" si="304"/>
        <v>574</v>
      </c>
      <c r="C1019" s="31">
        <f t="shared" si="295"/>
        <v>6</v>
      </c>
      <c r="D1019" s="32">
        <f t="shared" ca="1" si="301"/>
        <v>9.2000000000000313</v>
      </c>
      <c r="E1019" s="33">
        <f t="shared" ca="1" si="302"/>
        <v>1.1425549999999998</v>
      </c>
      <c r="F1019" s="33">
        <f t="shared" ca="1" si="303"/>
        <v>0</v>
      </c>
    </row>
    <row r="1020" spans="1:6" x14ac:dyDescent="0.3">
      <c r="A1020" s="27">
        <f t="shared" si="304"/>
        <v>575</v>
      </c>
      <c r="C1020" s="31">
        <f t="shared" si="295"/>
        <v>7</v>
      </c>
      <c r="D1020" s="32">
        <f t="shared" ca="1" si="301"/>
        <v>9.2000000000000313</v>
      </c>
      <c r="E1020" s="33">
        <f t="shared" ca="1" si="302"/>
        <v>2.7925549999999997</v>
      </c>
      <c r="F1020" s="33">
        <f t="shared" ca="1" si="303"/>
        <v>0</v>
      </c>
    </row>
    <row r="1021" spans="1:6" x14ac:dyDescent="0.3">
      <c r="A1021" s="27">
        <f t="shared" si="304"/>
        <v>576</v>
      </c>
      <c r="C1021" s="31">
        <f t="shared" si="295"/>
        <v>8</v>
      </c>
      <c r="D1021" s="32">
        <f t="shared" ca="1" si="301"/>
        <v>9.2000000000000313</v>
      </c>
      <c r="E1021" s="33">
        <f t="shared" ca="1" si="302"/>
        <v>4</v>
      </c>
      <c r="F1021" s="33">
        <f t="shared" ca="1" si="303"/>
        <v>0.32</v>
      </c>
    </row>
    <row r="1022" spans="1:6" x14ac:dyDescent="0.3">
      <c r="A1022" s="27">
        <f t="shared" si="304"/>
        <v>577</v>
      </c>
      <c r="C1022" s="31">
        <f t="shared" si="295"/>
        <v>9</v>
      </c>
      <c r="D1022" s="32">
        <f t="shared" ca="1" si="301"/>
        <v>9.2000000000000313</v>
      </c>
      <c r="E1022" s="33">
        <f t="shared" ca="1" si="302"/>
        <v>5.0920014999999994</v>
      </c>
      <c r="F1022" s="33">
        <f t="shared" ca="1" si="303"/>
        <v>1</v>
      </c>
    </row>
    <row r="1023" spans="1:6" x14ac:dyDescent="0.3">
      <c r="A1023" s="27">
        <f t="shared" si="304"/>
        <v>578</v>
      </c>
      <c r="C1023" s="31">
        <f t="shared" si="295"/>
        <v>10</v>
      </c>
      <c r="D1023" s="32">
        <f t="shared" ca="1" si="301"/>
        <v>9.2000000000000313</v>
      </c>
      <c r="E1023" s="33">
        <f t="shared" ca="1" si="302"/>
        <v>5.9359999999999991</v>
      </c>
      <c r="F1023" s="33">
        <f t="shared" ca="1" si="303"/>
        <v>2</v>
      </c>
    </row>
    <row r="1024" spans="1:6" x14ac:dyDescent="0.3">
      <c r="A1024" s="27">
        <f t="shared" si="304"/>
        <v>579</v>
      </c>
      <c r="C1024" s="31">
        <f t="shared" si="295"/>
        <v>11</v>
      </c>
      <c r="D1024" s="32">
        <f t="shared" ca="1" si="301"/>
        <v>9.2000000000000313</v>
      </c>
      <c r="E1024" s="33">
        <f t="shared" ca="1" si="302"/>
        <v>6.9009999999999998</v>
      </c>
      <c r="F1024" s="33">
        <f t="shared" ca="1" si="303"/>
        <v>3.5</v>
      </c>
    </row>
    <row r="1025" spans="1:6" x14ac:dyDescent="0.3">
      <c r="A1025" s="27">
        <f t="shared" si="304"/>
        <v>580</v>
      </c>
      <c r="C1025" s="31">
        <f t="shared" si="295"/>
        <v>12</v>
      </c>
      <c r="D1025" s="32">
        <f t="shared" ca="1" si="301"/>
        <v>9.2000000000000313</v>
      </c>
      <c r="E1025" s="33">
        <f t="shared" ca="1" si="302"/>
        <v>7.6790000000000003</v>
      </c>
      <c r="F1025" s="33">
        <f t="shared" ca="1" si="303"/>
        <v>5.6</v>
      </c>
    </row>
    <row r="1026" spans="1:6" x14ac:dyDescent="0.3">
      <c r="A1026" s="27">
        <f t="shared" si="304"/>
        <v>581</v>
      </c>
      <c r="C1026" s="31">
        <f t="shared" si="295"/>
        <v>13</v>
      </c>
      <c r="D1026" s="32">
        <f t="shared" ca="1" si="301"/>
        <v>9.2000000000000313</v>
      </c>
      <c r="E1026" s="33">
        <f t="shared" ca="1" si="302"/>
        <v>8.1231456999999985</v>
      </c>
      <c r="F1026" s="33">
        <f t="shared" ca="1" si="303"/>
        <v>7.4</v>
      </c>
    </row>
    <row r="1027" spans="1:6" x14ac:dyDescent="0.3">
      <c r="A1027" s="27">
        <f t="shared" si="304"/>
        <v>582</v>
      </c>
      <c r="C1027" s="34">
        <f t="shared" si="295"/>
        <v>14</v>
      </c>
      <c r="D1027" s="35">
        <f t="shared" ca="1" si="301"/>
        <v>9.2000000000000313</v>
      </c>
      <c r="E1027" s="36">
        <f t="shared" ca="1" si="302"/>
        <v>8.5990000000000002</v>
      </c>
      <c r="F1027" s="36">
        <f t="shared" ca="1" si="303"/>
        <v>9</v>
      </c>
    </row>
    <row r="1029" spans="1:6" x14ac:dyDescent="0.3">
      <c r="C1029" s="29" t="s">
        <v>6</v>
      </c>
      <c r="D1029" s="30">
        <f t="shared" ca="1" si="299"/>
        <v>184</v>
      </c>
      <c r="F1029" s="28"/>
    </row>
    <row r="1031" spans="1:6" x14ac:dyDescent="0.3">
      <c r="C1031" s="37" t="s">
        <v>33</v>
      </c>
      <c r="D1031" s="37" t="s">
        <v>35</v>
      </c>
      <c r="E1031" s="37" t="s">
        <v>32</v>
      </c>
      <c r="F1031" s="37" t="s">
        <v>34</v>
      </c>
    </row>
    <row r="1032" spans="1:6" x14ac:dyDescent="0.3">
      <c r="A1032" s="27">
        <f t="shared" si="296"/>
        <v>590</v>
      </c>
      <c r="C1032" s="31">
        <f t="shared" si="297"/>
        <v>1</v>
      </c>
      <c r="D1032" s="32">
        <f t="shared" ca="1" si="301"/>
        <v>8.000000000000032</v>
      </c>
      <c r="E1032" s="33">
        <f t="shared" ca="1" si="302"/>
        <v>0</v>
      </c>
      <c r="F1032" s="33">
        <f t="shared" ca="1" si="303"/>
        <v>0</v>
      </c>
    </row>
    <row r="1033" spans="1:6" x14ac:dyDescent="0.3">
      <c r="A1033" s="27">
        <f t="shared" ref="A1033:A1045" si="305">A1032+1</f>
        <v>591</v>
      </c>
      <c r="C1033" s="31">
        <f t="shared" si="297"/>
        <v>2</v>
      </c>
      <c r="D1033" s="32">
        <f t="shared" ca="1" si="301"/>
        <v>8.000000000000032</v>
      </c>
      <c r="E1033" s="33">
        <f t="shared" ca="1" si="302"/>
        <v>0</v>
      </c>
      <c r="F1033" s="33">
        <f t="shared" ca="1" si="303"/>
        <v>0</v>
      </c>
    </row>
    <row r="1034" spans="1:6" x14ac:dyDescent="0.3">
      <c r="A1034" s="27">
        <f t="shared" si="305"/>
        <v>592</v>
      </c>
      <c r="C1034" s="31">
        <f t="shared" si="297"/>
        <v>3</v>
      </c>
      <c r="D1034" s="32">
        <f t="shared" ca="1" si="301"/>
        <v>8.000000000000032</v>
      </c>
      <c r="E1034" s="33">
        <f t="shared" ca="1" si="302"/>
        <v>0</v>
      </c>
      <c r="F1034" s="33">
        <f t="shared" ca="1" si="303"/>
        <v>0</v>
      </c>
    </row>
    <row r="1035" spans="1:6" x14ac:dyDescent="0.3">
      <c r="A1035" s="27">
        <f t="shared" si="305"/>
        <v>593</v>
      </c>
      <c r="C1035" s="31">
        <f t="shared" si="297"/>
        <v>4</v>
      </c>
      <c r="D1035" s="32">
        <f t="shared" ca="1" si="301"/>
        <v>8.000000000000032</v>
      </c>
      <c r="E1035" s="33">
        <f t="shared" ca="1" si="302"/>
        <v>0</v>
      </c>
      <c r="F1035" s="33">
        <f t="shared" ca="1" si="303"/>
        <v>0</v>
      </c>
    </row>
    <row r="1036" spans="1:6" x14ac:dyDescent="0.3">
      <c r="A1036" s="27">
        <f t="shared" si="305"/>
        <v>594</v>
      </c>
      <c r="C1036" s="31">
        <f t="shared" si="297"/>
        <v>5</v>
      </c>
      <c r="D1036" s="32">
        <f t="shared" ca="1" si="301"/>
        <v>8.000000000000032</v>
      </c>
      <c r="E1036" s="33">
        <f t="shared" ca="1" si="302"/>
        <v>0</v>
      </c>
      <c r="F1036" s="33">
        <f t="shared" ca="1" si="303"/>
        <v>0</v>
      </c>
    </row>
    <row r="1037" spans="1:6" x14ac:dyDescent="0.3">
      <c r="A1037" s="27">
        <f t="shared" si="305"/>
        <v>595</v>
      </c>
      <c r="C1037" s="31">
        <f t="shared" si="297"/>
        <v>6</v>
      </c>
      <c r="D1037" s="32">
        <f t="shared" ca="1" si="301"/>
        <v>8.000000000000032</v>
      </c>
      <c r="E1037" s="33">
        <f t="shared" ca="1" si="302"/>
        <v>0.66108000000000011</v>
      </c>
      <c r="F1037" s="33">
        <f t="shared" ca="1" si="303"/>
        <v>0</v>
      </c>
    </row>
    <row r="1038" spans="1:6" x14ac:dyDescent="0.3">
      <c r="A1038" s="27">
        <f t="shared" si="305"/>
        <v>596</v>
      </c>
      <c r="C1038" s="31">
        <f t="shared" si="297"/>
        <v>7</v>
      </c>
      <c r="D1038" s="32">
        <f t="shared" ca="1" si="301"/>
        <v>8.000000000000032</v>
      </c>
      <c r="E1038" s="33">
        <f t="shared" ca="1" si="302"/>
        <v>2.31108</v>
      </c>
      <c r="F1038" s="33">
        <f t="shared" ca="1" si="303"/>
        <v>0</v>
      </c>
    </row>
    <row r="1039" spans="1:6" x14ac:dyDescent="0.3">
      <c r="A1039" s="27">
        <f t="shared" si="305"/>
        <v>597</v>
      </c>
      <c r="C1039" s="31">
        <f t="shared" si="297"/>
        <v>8</v>
      </c>
      <c r="D1039" s="32">
        <f t="shared" ca="1" si="301"/>
        <v>8.000000000000032</v>
      </c>
      <c r="E1039" s="33">
        <f t="shared" ca="1" si="302"/>
        <v>3.5</v>
      </c>
      <c r="F1039" s="33">
        <f t="shared" ca="1" si="303"/>
        <v>0.32</v>
      </c>
    </row>
    <row r="1040" spans="1:6" x14ac:dyDescent="0.3">
      <c r="A1040" s="27">
        <f t="shared" si="305"/>
        <v>598</v>
      </c>
      <c r="C1040" s="31">
        <f t="shared" si="297"/>
        <v>9</v>
      </c>
      <c r="D1040" s="32">
        <f t="shared" ca="1" si="301"/>
        <v>8.000000000000032</v>
      </c>
      <c r="E1040" s="33">
        <f t="shared" ca="1" si="302"/>
        <v>4.4504894999999998</v>
      </c>
      <c r="F1040" s="33">
        <f t="shared" ca="1" si="303"/>
        <v>1</v>
      </c>
    </row>
    <row r="1041" spans="1:6" x14ac:dyDescent="0.3">
      <c r="A1041" s="27">
        <f t="shared" si="305"/>
        <v>599</v>
      </c>
      <c r="C1041" s="31">
        <f t="shared" si="297"/>
        <v>10</v>
      </c>
      <c r="D1041" s="32">
        <f t="shared" ca="1" si="301"/>
        <v>8.000000000000032</v>
      </c>
      <c r="E1041" s="33">
        <f t="shared" ca="1" si="302"/>
        <v>5.33</v>
      </c>
      <c r="F1041" s="33">
        <f t="shared" ca="1" si="303"/>
        <v>2</v>
      </c>
    </row>
    <row r="1042" spans="1:6" x14ac:dyDescent="0.3">
      <c r="A1042" s="27">
        <f t="shared" si="305"/>
        <v>600</v>
      </c>
      <c r="C1042" s="31">
        <f t="shared" ref="C1042:C1099" si="306">C1024</f>
        <v>11</v>
      </c>
      <c r="D1042" s="32">
        <f t="shared" ca="1" si="301"/>
        <v>8.000000000000032</v>
      </c>
      <c r="E1042" s="33">
        <f t="shared" ca="1" si="302"/>
        <v>6.2130000000000001</v>
      </c>
      <c r="F1042" s="33">
        <f t="shared" ca="1" si="303"/>
        <v>3.5</v>
      </c>
    </row>
    <row r="1043" spans="1:6" x14ac:dyDescent="0.3">
      <c r="A1043" s="27">
        <f t="shared" si="305"/>
        <v>601</v>
      </c>
      <c r="C1043" s="31">
        <f t="shared" si="306"/>
        <v>12</v>
      </c>
      <c r="D1043" s="32">
        <f t="shared" ca="1" si="301"/>
        <v>8.000000000000032</v>
      </c>
      <c r="E1043" s="33">
        <f t="shared" ca="1" si="302"/>
        <v>6.93</v>
      </c>
      <c r="F1043" s="33">
        <f t="shared" ca="1" si="303"/>
        <v>5.6</v>
      </c>
    </row>
    <row r="1044" spans="1:6" x14ac:dyDescent="0.3">
      <c r="A1044" s="27">
        <f t="shared" si="305"/>
        <v>602</v>
      </c>
      <c r="C1044" s="31">
        <f t="shared" si="306"/>
        <v>13</v>
      </c>
      <c r="D1044" s="32">
        <f t="shared" ca="1" si="301"/>
        <v>8.000000000000032</v>
      </c>
      <c r="E1044" s="33">
        <f t="shared" ca="1" si="302"/>
        <v>7.3613501999999986</v>
      </c>
      <c r="F1044" s="33">
        <f t="shared" ca="1" si="303"/>
        <v>7.4</v>
      </c>
    </row>
    <row r="1045" spans="1:6" x14ac:dyDescent="0.3">
      <c r="A1045" s="27">
        <f t="shared" si="305"/>
        <v>603</v>
      </c>
      <c r="C1045" s="34">
        <f t="shared" si="306"/>
        <v>14</v>
      </c>
      <c r="D1045" s="35">
        <f t="shared" ca="1" si="301"/>
        <v>8.000000000000032</v>
      </c>
      <c r="E1045" s="36">
        <f t="shared" ca="1" si="302"/>
        <v>7.8209999999999997</v>
      </c>
      <c r="F1045" s="36">
        <f t="shared" ca="1" si="303"/>
        <v>9</v>
      </c>
    </row>
    <row r="1047" spans="1:6" x14ac:dyDescent="0.3">
      <c r="C1047" s="29" t="s">
        <v>6</v>
      </c>
      <c r="D1047" s="30">
        <f t="shared" ca="1" si="299"/>
        <v>186</v>
      </c>
      <c r="F1047" s="28"/>
    </row>
    <row r="1049" spans="1:6" x14ac:dyDescent="0.3">
      <c r="C1049" s="37" t="s">
        <v>33</v>
      </c>
      <c r="D1049" s="37" t="s">
        <v>35</v>
      </c>
      <c r="E1049" s="37" t="s">
        <v>32</v>
      </c>
      <c r="F1049" s="37" t="s">
        <v>34</v>
      </c>
    </row>
    <row r="1050" spans="1:6" x14ac:dyDescent="0.3">
      <c r="A1050" s="27">
        <f t="shared" ref="A1050:A1104" si="307">A1032+21</f>
        <v>611</v>
      </c>
      <c r="C1050" s="31">
        <f t="shared" ref="C1050:C1113" si="308">C1032</f>
        <v>1</v>
      </c>
      <c r="D1050" s="32">
        <f t="shared" ca="1" si="301"/>
        <v>6.8000000000000327</v>
      </c>
      <c r="E1050" s="33">
        <f t="shared" ca="1" si="302"/>
        <v>0</v>
      </c>
      <c r="F1050" s="33">
        <f t="shared" ca="1" si="303"/>
        <v>0</v>
      </c>
    </row>
    <row r="1051" spans="1:6" x14ac:dyDescent="0.3">
      <c r="A1051" s="27">
        <f t="shared" ref="A1051:A1063" si="309">A1050+1</f>
        <v>612</v>
      </c>
      <c r="C1051" s="31">
        <f t="shared" si="308"/>
        <v>2</v>
      </c>
      <c r="D1051" s="32">
        <f t="shared" ca="1" si="301"/>
        <v>6.8000000000000327</v>
      </c>
      <c r="E1051" s="33">
        <f t="shared" ca="1" si="302"/>
        <v>0</v>
      </c>
      <c r="F1051" s="33">
        <f t="shared" ca="1" si="303"/>
        <v>0</v>
      </c>
    </row>
    <row r="1052" spans="1:6" x14ac:dyDescent="0.3">
      <c r="A1052" s="27">
        <f t="shared" si="309"/>
        <v>613</v>
      </c>
      <c r="C1052" s="31">
        <f t="shared" si="308"/>
        <v>3</v>
      </c>
      <c r="D1052" s="32">
        <f t="shared" ca="1" si="301"/>
        <v>6.8000000000000327</v>
      </c>
      <c r="E1052" s="33">
        <f t="shared" ca="1" si="302"/>
        <v>0</v>
      </c>
      <c r="F1052" s="33">
        <f t="shared" ca="1" si="303"/>
        <v>0</v>
      </c>
    </row>
    <row r="1053" spans="1:6" x14ac:dyDescent="0.3">
      <c r="A1053" s="27">
        <f t="shared" si="309"/>
        <v>614</v>
      </c>
      <c r="C1053" s="31">
        <f t="shared" si="308"/>
        <v>4</v>
      </c>
      <c r="D1053" s="32">
        <f t="shared" ca="1" si="301"/>
        <v>6.8000000000000327</v>
      </c>
      <c r="E1053" s="33">
        <f t="shared" ca="1" si="302"/>
        <v>0</v>
      </c>
      <c r="F1053" s="33">
        <f t="shared" ca="1" si="303"/>
        <v>0</v>
      </c>
    </row>
    <row r="1054" spans="1:6" x14ac:dyDescent="0.3">
      <c r="A1054" s="27">
        <f t="shared" si="309"/>
        <v>615</v>
      </c>
      <c r="C1054" s="31">
        <f t="shared" si="306"/>
        <v>5</v>
      </c>
      <c r="D1054" s="32">
        <f t="shared" ca="1" si="301"/>
        <v>6.8000000000000327</v>
      </c>
      <c r="E1054" s="33">
        <f t="shared" ca="1" si="302"/>
        <v>0</v>
      </c>
      <c r="F1054" s="33">
        <f t="shared" ca="1" si="303"/>
        <v>0</v>
      </c>
    </row>
    <row r="1055" spans="1:6" x14ac:dyDescent="0.3">
      <c r="A1055" s="27">
        <f t="shared" si="309"/>
        <v>616</v>
      </c>
      <c r="C1055" s="31">
        <f t="shared" si="306"/>
        <v>6</v>
      </c>
      <c r="D1055" s="32">
        <f t="shared" ca="1" si="301"/>
        <v>6.8000000000000327</v>
      </c>
      <c r="E1055" s="33">
        <f t="shared" ca="1" si="302"/>
        <v>0</v>
      </c>
      <c r="F1055" s="33">
        <f t="shared" ca="1" si="303"/>
        <v>0</v>
      </c>
    </row>
    <row r="1056" spans="1:6" x14ac:dyDescent="0.3">
      <c r="A1056" s="27">
        <f t="shared" si="309"/>
        <v>617</v>
      </c>
      <c r="C1056" s="31">
        <f t="shared" si="306"/>
        <v>7</v>
      </c>
      <c r="D1056" s="32">
        <f t="shared" ca="1" si="301"/>
        <v>6.8000000000000327</v>
      </c>
      <c r="E1056" s="33">
        <f t="shared" ca="1" si="302"/>
        <v>1.7333099999999999</v>
      </c>
      <c r="F1056" s="33">
        <f t="shared" ca="1" si="303"/>
        <v>0</v>
      </c>
    </row>
    <row r="1057" spans="1:6" x14ac:dyDescent="0.3">
      <c r="A1057" s="27">
        <f t="shared" si="309"/>
        <v>618</v>
      </c>
      <c r="C1057" s="31">
        <f t="shared" si="306"/>
        <v>8</v>
      </c>
      <c r="D1057" s="32">
        <f t="shared" ca="1" si="301"/>
        <v>6.8000000000000327</v>
      </c>
      <c r="E1057" s="33">
        <f t="shared" ca="1" si="302"/>
        <v>3</v>
      </c>
      <c r="F1057" s="33">
        <f t="shared" ca="1" si="303"/>
        <v>0.32</v>
      </c>
    </row>
    <row r="1058" spans="1:6" x14ac:dyDescent="0.3">
      <c r="A1058" s="27">
        <f t="shared" si="309"/>
        <v>619</v>
      </c>
      <c r="C1058" s="31">
        <f t="shared" si="306"/>
        <v>9</v>
      </c>
      <c r="D1058" s="32">
        <f t="shared" ca="1" si="301"/>
        <v>6.8000000000000327</v>
      </c>
      <c r="E1058" s="33">
        <f t="shared" ca="1" si="302"/>
        <v>3.8891665</v>
      </c>
      <c r="F1058" s="33">
        <f t="shared" ca="1" si="303"/>
        <v>1</v>
      </c>
    </row>
    <row r="1059" spans="1:6" x14ac:dyDescent="0.3">
      <c r="A1059" s="27">
        <f t="shared" si="309"/>
        <v>620</v>
      </c>
      <c r="C1059" s="31">
        <f t="shared" si="306"/>
        <v>10</v>
      </c>
      <c r="D1059" s="32">
        <f t="shared" ca="1" si="301"/>
        <v>6.8000000000000327</v>
      </c>
      <c r="E1059" s="33">
        <f t="shared" ca="1" si="302"/>
        <v>4.7300000000000004</v>
      </c>
      <c r="F1059" s="33">
        <f t="shared" ca="1" si="303"/>
        <v>2</v>
      </c>
    </row>
    <row r="1060" spans="1:6" x14ac:dyDescent="0.3">
      <c r="A1060" s="27">
        <f t="shared" si="309"/>
        <v>621</v>
      </c>
      <c r="C1060" s="31">
        <f t="shared" si="306"/>
        <v>11</v>
      </c>
      <c r="D1060" s="32">
        <f t="shared" ca="1" si="301"/>
        <v>6.8000000000000327</v>
      </c>
      <c r="E1060" s="33">
        <f t="shared" ca="1" si="302"/>
        <v>5.4720000000000004</v>
      </c>
      <c r="F1060" s="33">
        <f t="shared" ca="1" si="303"/>
        <v>3.5</v>
      </c>
    </row>
    <row r="1061" spans="1:6" x14ac:dyDescent="0.3">
      <c r="A1061" s="27">
        <f t="shared" si="309"/>
        <v>622</v>
      </c>
      <c r="C1061" s="31">
        <f t="shared" si="306"/>
        <v>12</v>
      </c>
      <c r="D1061" s="32">
        <f t="shared" ca="1" si="301"/>
        <v>6.8000000000000327</v>
      </c>
      <c r="E1061" s="33">
        <f t="shared" ca="1" si="302"/>
        <v>6.18</v>
      </c>
      <c r="F1061" s="33">
        <f t="shared" ca="1" si="303"/>
        <v>5.6</v>
      </c>
    </row>
    <row r="1062" spans="1:6" x14ac:dyDescent="0.3">
      <c r="A1062" s="27">
        <f t="shared" si="309"/>
        <v>623</v>
      </c>
      <c r="C1062" s="31">
        <f t="shared" si="306"/>
        <v>13</v>
      </c>
      <c r="D1062" s="32">
        <f t="shared" ref="D1062:D1125" ca="1" si="310">INDIRECT("Frames!C"&amp;$A1062+3)</f>
        <v>6.8000000000000327</v>
      </c>
      <c r="E1062" s="33">
        <f t="shared" ref="E1062:E1125" ca="1" si="311">INDIRECT("Frames!D"&amp;$A1062+3)</f>
        <v>6.5754979999999996</v>
      </c>
      <c r="F1062" s="33">
        <f t="shared" ref="F1062:F1125" ca="1" si="312">INDIRECT("Frames!E"&amp;$A1062+3)</f>
        <v>7.4</v>
      </c>
    </row>
    <row r="1063" spans="1:6" x14ac:dyDescent="0.3">
      <c r="A1063" s="27">
        <f t="shared" si="309"/>
        <v>624</v>
      </c>
      <c r="C1063" s="34">
        <f t="shared" si="306"/>
        <v>14</v>
      </c>
      <c r="D1063" s="35">
        <f t="shared" ca="1" si="310"/>
        <v>6.8000000000000327</v>
      </c>
      <c r="E1063" s="36">
        <f t="shared" ca="1" si="311"/>
        <v>7.0010000000000003</v>
      </c>
      <c r="F1063" s="36">
        <f t="shared" ca="1" si="312"/>
        <v>9</v>
      </c>
    </row>
    <row r="1065" spans="1:6" x14ac:dyDescent="0.3">
      <c r="C1065" s="29" t="s">
        <v>6</v>
      </c>
      <c r="D1065" s="30">
        <f t="shared" ref="D1065:D1119" ca="1" si="313">INDIRECT("Frames!C"&amp;$A1068)</f>
        <v>188</v>
      </c>
      <c r="F1065" s="28"/>
    </row>
    <row r="1067" spans="1:6" x14ac:dyDescent="0.3">
      <c r="C1067" s="37" t="s">
        <v>33</v>
      </c>
      <c r="D1067" s="37" t="s">
        <v>35</v>
      </c>
      <c r="E1067" s="37" t="s">
        <v>32</v>
      </c>
      <c r="F1067" s="37" t="s">
        <v>34</v>
      </c>
    </row>
    <row r="1068" spans="1:6" x14ac:dyDescent="0.3">
      <c r="A1068" s="27">
        <f t="shared" si="307"/>
        <v>632</v>
      </c>
      <c r="C1068" s="31">
        <f t="shared" si="308"/>
        <v>1</v>
      </c>
      <c r="D1068" s="32">
        <f t="shared" ca="1" si="310"/>
        <v>5.6000000000000334</v>
      </c>
      <c r="E1068" s="33">
        <f t="shared" ca="1" si="311"/>
        <v>0</v>
      </c>
      <c r="F1068" s="33">
        <f t="shared" ca="1" si="312"/>
        <v>0</v>
      </c>
    </row>
    <row r="1069" spans="1:6" x14ac:dyDescent="0.3">
      <c r="A1069" s="27">
        <f t="shared" ref="A1069:A1081" si="314">A1068+1</f>
        <v>633</v>
      </c>
      <c r="C1069" s="31">
        <f t="shared" si="308"/>
        <v>2</v>
      </c>
      <c r="D1069" s="32">
        <f t="shared" ca="1" si="310"/>
        <v>5.6000000000000334</v>
      </c>
      <c r="E1069" s="33">
        <f t="shared" ca="1" si="311"/>
        <v>0</v>
      </c>
      <c r="F1069" s="33">
        <f t="shared" ca="1" si="312"/>
        <v>0</v>
      </c>
    </row>
    <row r="1070" spans="1:6" x14ac:dyDescent="0.3">
      <c r="A1070" s="27">
        <f t="shared" si="314"/>
        <v>634</v>
      </c>
      <c r="C1070" s="31">
        <f t="shared" si="308"/>
        <v>3</v>
      </c>
      <c r="D1070" s="32">
        <f t="shared" ca="1" si="310"/>
        <v>5.6000000000000334</v>
      </c>
      <c r="E1070" s="33">
        <f t="shared" ca="1" si="311"/>
        <v>0</v>
      </c>
      <c r="F1070" s="33">
        <f t="shared" ca="1" si="312"/>
        <v>0</v>
      </c>
    </row>
    <row r="1071" spans="1:6" x14ac:dyDescent="0.3">
      <c r="A1071" s="27">
        <f t="shared" si="314"/>
        <v>635</v>
      </c>
      <c r="C1071" s="31">
        <f t="shared" si="308"/>
        <v>4</v>
      </c>
      <c r="D1071" s="32">
        <f t="shared" ca="1" si="310"/>
        <v>5.6000000000000334</v>
      </c>
      <c r="E1071" s="33">
        <f t="shared" ca="1" si="311"/>
        <v>0</v>
      </c>
      <c r="F1071" s="33">
        <f t="shared" ca="1" si="312"/>
        <v>0</v>
      </c>
    </row>
    <row r="1072" spans="1:6" x14ac:dyDescent="0.3">
      <c r="A1072" s="27">
        <f t="shared" si="314"/>
        <v>636</v>
      </c>
      <c r="C1072" s="31">
        <f t="shared" si="306"/>
        <v>5</v>
      </c>
      <c r="D1072" s="32">
        <f t="shared" ca="1" si="310"/>
        <v>5.6000000000000334</v>
      </c>
      <c r="E1072" s="33">
        <f t="shared" ca="1" si="311"/>
        <v>0</v>
      </c>
      <c r="F1072" s="33">
        <f t="shared" ca="1" si="312"/>
        <v>0</v>
      </c>
    </row>
    <row r="1073" spans="1:6" x14ac:dyDescent="0.3">
      <c r="A1073" s="27">
        <f t="shared" si="314"/>
        <v>637</v>
      </c>
      <c r="C1073" s="31">
        <f t="shared" si="306"/>
        <v>6</v>
      </c>
      <c r="D1073" s="32">
        <f t="shared" ca="1" si="310"/>
        <v>5.6000000000000334</v>
      </c>
      <c r="E1073" s="33">
        <f t="shared" ca="1" si="311"/>
        <v>0</v>
      </c>
      <c r="F1073" s="33">
        <f t="shared" ca="1" si="312"/>
        <v>0</v>
      </c>
    </row>
    <row r="1074" spans="1:6" x14ac:dyDescent="0.3">
      <c r="A1074" s="27">
        <f t="shared" si="314"/>
        <v>638</v>
      </c>
      <c r="C1074" s="31">
        <f t="shared" si="306"/>
        <v>7</v>
      </c>
      <c r="D1074" s="32">
        <f t="shared" ca="1" si="310"/>
        <v>5.6000000000000334</v>
      </c>
      <c r="E1074" s="33">
        <f t="shared" ca="1" si="311"/>
        <v>1.15554</v>
      </c>
      <c r="F1074" s="33">
        <f t="shared" ca="1" si="312"/>
        <v>0</v>
      </c>
    </row>
    <row r="1075" spans="1:6" x14ac:dyDescent="0.3">
      <c r="A1075" s="27">
        <f t="shared" si="314"/>
        <v>639</v>
      </c>
      <c r="C1075" s="31">
        <f t="shared" si="306"/>
        <v>8</v>
      </c>
      <c r="D1075" s="32">
        <f t="shared" ca="1" si="310"/>
        <v>5.6000000000000334</v>
      </c>
      <c r="E1075" s="33">
        <f t="shared" ca="1" si="311"/>
        <v>2.5</v>
      </c>
      <c r="F1075" s="33">
        <f t="shared" ca="1" si="312"/>
        <v>0.4</v>
      </c>
    </row>
    <row r="1076" spans="1:6" x14ac:dyDescent="0.3">
      <c r="A1076" s="27">
        <f t="shared" si="314"/>
        <v>640</v>
      </c>
      <c r="C1076" s="31">
        <f t="shared" si="306"/>
        <v>9</v>
      </c>
      <c r="D1076" s="32">
        <f t="shared" ca="1" si="310"/>
        <v>5.6000000000000334</v>
      </c>
      <c r="E1076" s="33">
        <f t="shared" ca="1" si="311"/>
        <v>3.3278434999999993</v>
      </c>
      <c r="F1076" s="33">
        <f t="shared" ca="1" si="312"/>
        <v>1</v>
      </c>
    </row>
    <row r="1077" spans="1:6" x14ac:dyDescent="0.3">
      <c r="A1077" s="27">
        <f t="shared" si="314"/>
        <v>641</v>
      </c>
      <c r="C1077" s="31">
        <f t="shared" si="306"/>
        <v>10</v>
      </c>
      <c r="D1077" s="32">
        <f t="shared" ca="1" si="310"/>
        <v>5.6000000000000334</v>
      </c>
      <c r="E1077" s="33">
        <f t="shared" ca="1" si="311"/>
        <v>4.0069999999999997</v>
      </c>
      <c r="F1077" s="33">
        <f t="shared" ca="1" si="312"/>
        <v>2</v>
      </c>
    </row>
    <row r="1078" spans="1:6" x14ac:dyDescent="0.3">
      <c r="A1078" s="27">
        <f t="shared" si="314"/>
        <v>642</v>
      </c>
      <c r="C1078" s="31">
        <f t="shared" si="306"/>
        <v>11</v>
      </c>
      <c r="D1078" s="32">
        <f t="shared" ca="1" si="310"/>
        <v>5.6000000000000334</v>
      </c>
      <c r="E1078" s="33">
        <f t="shared" ca="1" si="311"/>
        <v>4.8010000000000002</v>
      </c>
      <c r="F1078" s="33">
        <f t="shared" ca="1" si="312"/>
        <v>3.5</v>
      </c>
    </row>
    <row r="1079" spans="1:6" x14ac:dyDescent="0.3">
      <c r="A1079" s="27">
        <f t="shared" si="314"/>
        <v>643</v>
      </c>
      <c r="C1079" s="31">
        <f t="shared" si="306"/>
        <v>12</v>
      </c>
      <c r="D1079" s="32">
        <f t="shared" ca="1" si="310"/>
        <v>5.6000000000000334</v>
      </c>
      <c r="E1079" s="33">
        <f t="shared" ca="1" si="311"/>
        <v>5.431</v>
      </c>
      <c r="F1079" s="33">
        <f t="shared" ca="1" si="312"/>
        <v>5.6</v>
      </c>
    </row>
    <row r="1080" spans="1:6" x14ac:dyDescent="0.3">
      <c r="A1080" s="27">
        <f t="shared" si="314"/>
        <v>644</v>
      </c>
      <c r="C1080" s="31">
        <f t="shared" si="306"/>
        <v>13</v>
      </c>
      <c r="D1080" s="32">
        <f t="shared" ca="1" si="310"/>
        <v>5.6000000000000334</v>
      </c>
      <c r="E1080" s="33">
        <f t="shared" ca="1" si="311"/>
        <v>5.7736079999999994</v>
      </c>
      <c r="F1080" s="33">
        <f t="shared" ca="1" si="312"/>
        <v>7.4</v>
      </c>
    </row>
    <row r="1081" spans="1:6" x14ac:dyDescent="0.3">
      <c r="A1081" s="27">
        <f t="shared" si="314"/>
        <v>645</v>
      </c>
      <c r="C1081" s="34">
        <f t="shared" si="306"/>
        <v>14</v>
      </c>
      <c r="D1081" s="35">
        <f t="shared" ca="1" si="310"/>
        <v>5.6000000000000334</v>
      </c>
      <c r="E1081" s="36">
        <f t="shared" ca="1" si="311"/>
        <v>6.194</v>
      </c>
      <c r="F1081" s="36">
        <f t="shared" ca="1" si="312"/>
        <v>9</v>
      </c>
    </row>
    <row r="1083" spans="1:6" x14ac:dyDescent="0.3">
      <c r="C1083" s="29" t="s">
        <v>6</v>
      </c>
      <c r="D1083" s="30">
        <f t="shared" ca="1" si="313"/>
        <v>190</v>
      </c>
      <c r="F1083" s="28"/>
    </row>
    <row r="1085" spans="1:6" x14ac:dyDescent="0.3">
      <c r="C1085" s="37" t="s">
        <v>33</v>
      </c>
      <c r="D1085" s="37" t="s">
        <v>35</v>
      </c>
      <c r="E1085" s="37" t="s">
        <v>32</v>
      </c>
      <c r="F1085" s="37" t="s">
        <v>34</v>
      </c>
    </row>
    <row r="1086" spans="1:6" x14ac:dyDescent="0.3">
      <c r="A1086" s="27">
        <f t="shared" si="307"/>
        <v>653</v>
      </c>
      <c r="C1086" s="31">
        <f t="shared" si="308"/>
        <v>1</v>
      </c>
      <c r="D1086" s="32">
        <f t="shared" ca="1" si="310"/>
        <v>4.4000000000000341</v>
      </c>
      <c r="E1086" s="33">
        <f t="shared" ca="1" si="311"/>
        <v>0</v>
      </c>
      <c r="F1086" s="33">
        <f t="shared" ca="1" si="312"/>
        <v>0</v>
      </c>
    </row>
    <row r="1087" spans="1:6" x14ac:dyDescent="0.3">
      <c r="A1087" s="27">
        <f t="shared" ref="A1087:A1099" si="315">A1086+1</f>
        <v>654</v>
      </c>
      <c r="C1087" s="31">
        <f t="shared" si="308"/>
        <v>2</v>
      </c>
      <c r="D1087" s="32">
        <f t="shared" ca="1" si="310"/>
        <v>4.4000000000000341</v>
      </c>
      <c r="E1087" s="33">
        <f t="shared" ca="1" si="311"/>
        <v>0</v>
      </c>
      <c r="F1087" s="33">
        <f t="shared" ca="1" si="312"/>
        <v>0</v>
      </c>
    </row>
    <row r="1088" spans="1:6" x14ac:dyDescent="0.3">
      <c r="A1088" s="27">
        <f t="shared" si="315"/>
        <v>655</v>
      </c>
      <c r="C1088" s="31">
        <f t="shared" si="308"/>
        <v>3</v>
      </c>
      <c r="D1088" s="32">
        <f t="shared" ca="1" si="310"/>
        <v>4.4000000000000341</v>
      </c>
      <c r="E1088" s="33">
        <f t="shared" ca="1" si="311"/>
        <v>0</v>
      </c>
      <c r="F1088" s="33">
        <f t="shared" ca="1" si="312"/>
        <v>0</v>
      </c>
    </row>
    <row r="1089" spans="1:6" x14ac:dyDescent="0.3">
      <c r="A1089" s="27">
        <f t="shared" si="315"/>
        <v>656</v>
      </c>
      <c r="C1089" s="31">
        <f t="shared" si="308"/>
        <v>4</v>
      </c>
      <c r="D1089" s="32">
        <f t="shared" ca="1" si="310"/>
        <v>4.4000000000000341</v>
      </c>
      <c r="E1089" s="33">
        <f t="shared" ca="1" si="311"/>
        <v>0</v>
      </c>
      <c r="F1089" s="33">
        <f t="shared" ca="1" si="312"/>
        <v>0</v>
      </c>
    </row>
    <row r="1090" spans="1:6" x14ac:dyDescent="0.3">
      <c r="A1090" s="27">
        <f t="shared" si="315"/>
        <v>657</v>
      </c>
      <c r="C1090" s="31">
        <f t="shared" si="306"/>
        <v>5</v>
      </c>
      <c r="D1090" s="32">
        <f t="shared" ca="1" si="310"/>
        <v>4.4000000000000341</v>
      </c>
      <c r="E1090" s="33">
        <f t="shared" ca="1" si="311"/>
        <v>0</v>
      </c>
      <c r="F1090" s="33">
        <f t="shared" ca="1" si="312"/>
        <v>0</v>
      </c>
    </row>
    <row r="1091" spans="1:6" x14ac:dyDescent="0.3">
      <c r="A1091" s="27">
        <f t="shared" si="315"/>
        <v>658</v>
      </c>
      <c r="C1091" s="31">
        <f t="shared" si="306"/>
        <v>6</v>
      </c>
      <c r="D1091" s="32">
        <f t="shared" ca="1" si="310"/>
        <v>4.4000000000000341</v>
      </c>
      <c r="E1091" s="33">
        <f t="shared" ca="1" si="311"/>
        <v>0</v>
      </c>
      <c r="F1091" s="33">
        <f t="shared" ca="1" si="312"/>
        <v>0</v>
      </c>
    </row>
    <row r="1092" spans="1:6" x14ac:dyDescent="0.3">
      <c r="A1092" s="27">
        <f t="shared" si="315"/>
        <v>659</v>
      </c>
      <c r="C1092" s="31">
        <f t="shared" si="306"/>
        <v>7</v>
      </c>
      <c r="D1092" s="32">
        <f t="shared" ca="1" si="310"/>
        <v>4.4000000000000341</v>
      </c>
      <c r="E1092" s="33">
        <f t="shared" ca="1" si="311"/>
        <v>0.57777000000000001</v>
      </c>
      <c r="F1092" s="33">
        <f t="shared" ca="1" si="312"/>
        <v>0</v>
      </c>
    </row>
    <row r="1093" spans="1:6" x14ac:dyDescent="0.3">
      <c r="A1093" s="27">
        <f t="shared" si="315"/>
        <v>660</v>
      </c>
      <c r="C1093" s="31">
        <f t="shared" si="306"/>
        <v>8</v>
      </c>
      <c r="D1093" s="32">
        <f t="shared" ca="1" si="310"/>
        <v>4.4000000000000341</v>
      </c>
      <c r="E1093" s="33">
        <f t="shared" ca="1" si="311"/>
        <v>2</v>
      </c>
      <c r="F1093" s="33">
        <f t="shared" ca="1" si="312"/>
        <v>0.4</v>
      </c>
    </row>
    <row r="1094" spans="1:6" x14ac:dyDescent="0.3">
      <c r="A1094" s="27">
        <f t="shared" si="315"/>
        <v>661</v>
      </c>
      <c r="C1094" s="31">
        <f t="shared" si="306"/>
        <v>9</v>
      </c>
      <c r="D1094" s="32">
        <f t="shared" ca="1" si="310"/>
        <v>4.4000000000000341</v>
      </c>
      <c r="E1094" s="33">
        <f t="shared" ca="1" si="311"/>
        <v>2.6863314999999997</v>
      </c>
      <c r="F1094" s="33">
        <f t="shared" ca="1" si="312"/>
        <v>1</v>
      </c>
    </row>
    <row r="1095" spans="1:6" x14ac:dyDescent="0.3">
      <c r="A1095" s="27">
        <f t="shared" si="315"/>
        <v>662</v>
      </c>
      <c r="C1095" s="31">
        <f t="shared" si="306"/>
        <v>10</v>
      </c>
      <c r="D1095" s="32">
        <f t="shared" ca="1" si="310"/>
        <v>4.4000000000000341</v>
      </c>
      <c r="E1095" s="33">
        <f t="shared" ca="1" si="311"/>
        <v>3.3180000000000001</v>
      </c>
      <c r="F1095" s="33">
        <f t="shared" ca="1" si="312"/>
        <v>2</v>
      </c>
    </row>
    <row r="1096" spans="1:6" x14ac:dyDescent="0.3">
      <c r="A1096" s="27">
        <f t="shared" si="315"/>
        <v>663</v>
      </c>
      <c r="C1096" s="31">
        <f t="shared" si="306"/>
        <v>11</v>
      </c>
      <c r="D1096" s="32">
        <f t="shared" ca="1" si="310"/>
        <v>4.4000000000000341</v>
      </c>
      <c r="E1096" s="33">
        <f t="shared" ca="1" si="311"/>
        <v>4.0419999999999998</v>
      </c>
      <c r="F1096" s="33">
        <f t="shared" ca="1" si="312"/>
        <v>3.5</v>
      </c>
    </row>
    <row r="1097" spans="1:6" x14ac:dyDescent="0.3">
      <c r="A1097" s="27">
        <f t="shared" si="315"/>
        <v>664</v>
      </c>
      <c r="C1097" s="31">
        <f t="shared" si="306"/>
        <v>12</v>
      </c>
      <c r="D1097" s="32">
        <f t="shared" ca="1" si="310"/>
        <v>4.4000000000000341</v>
      </c>
      <c r="E1097" s="33">
        <f t="shared" ca="1" si="311"/>
        <v>4.6390000000000002</v>
      </c>
      <c r="F1097" s="33">
        <f t="shared" ca="1" si="312"/>
        <v>5.6</v>
      </c>
    </row>
    <row r="1098" spans="1:6" x14ac:dyDescent="0.3">
      <c r="A1098" s="27">
        <f t="shared" si="315"/>
        <v>665</v>
      </c>
      <c r="C1098" s="31">
        <f t="shared" si="306"/>
        <v>13</v>
      </c>
      <c r="D1098" s="32">
        <f t="shared" ca="1" si="310"/>
        <v>4.4000000000000341</v>
      </c>
      <c r="E1098" s="33">
        <f t="shared" ca="1" si="311"/>
        <v>4.9717180000000001</v>
      </c>
      <c r="F1098" s="33">
        <f t="shared" ca="1" si="312"/>
        <v>7.4</v>
      </c>
    </row>
    <row r="1099" spans="1:6" x14ac:dyDescent="0.3">
      <c r="A1099" s="27">
        <f t="shared" si="315"/>
        <v>666</v>
      </c>
      <c r="C1099" s="34">
        <f t="shared" si="306"/>
        <v>14</v>
      </c>
      <c r="D1099" s="35">
        <f t="shared" ca="1" si="310"/>
        <v>4.4000000000000341</v>
      </c>
      <c r="E1099" s="36">
        <f t="shared" ca="1" si="311"/>
        <v>5.3460000000000001</v>
      </c>
      <c r="F1099" s="36">
        <f t="shared" ca="1" si="312"/>
        <v>9</v>
      </c>
    </row>
    <row r="1101" spans="1:6" x14ac:dyDescent="0.3">
      <c r="C1101" s="29" t="s">
        <v>6</v>
      </c>
      <c r="D1101" s="30">
        <f t="shared" ca="1" si="313"/>
        <v>192</v>
      </c>
      <c r="F1101" s="28"/>
    </row>
    <row r="1103" spans="1:6" x14ac:dyDescent="0.3">
      <c r="C1103" s="37" t="s">
        <v>33</v>
      </c>
      <c r="D1103" s="37" t="s">
        <v>35</v>
      </c>
      <c r="E1103" s="37" t="s">
        <v>32</v>
      </c>
      <c r="F1103" s="37" t="s">
        <v>34</v>
      </c>
    </row>
    <row r="1104" spans="1:6" x14ac:dyDescent="0.3">
      <c r="A1104" s="27">
        <f t="shared" si="307"/>
        <v>674</v>
      </c>
      <c r="C1104" s="31">
        <f t="shared" si="308"/>
        <v>1</v>
      </c>
      <c r="D1104" s="32">
        <f t="shared" ca="1" si="310"/>
        <v>3.2000000000000339</v>
      </c>
      <c r="E1104" s="33">
        <f t="shared" ca="1" si="311"/>
        <v>0</v>
      </c>
      <c r="F1104" s="33">
        <f t="shared" ca="1" si="312"/>
        <v>0</v>
      </c>
    </row>
    <row r="1105" spans="1:6" x14ac:dyDescent="0.3">
      <c r="A1105" s="27">
        <f t="shared" ref="A1105:A1117" si="316">A1104+1</f>
        <v>675</v>
      </c>
      <c r="C1105" s="31">
        <f t="shared" si="308"/>
        <v>2</v>
      </c>
      <c r="D1105" s="32">
        <f t="shared" ca="1" si="310"/>
        <v>3.2000000000000339</v>
      </c>
      <c r="E1105" s="33">
        <f t="shared" ca="1" si="311"/>
        <v>0</v>
      </c>
      <c r="F1105" s="33">
        <f t="shared" ca="1" si="312"/>
        <v>0</v>
      </c>
    </row>
    <row r="1106" spans="1:6" x14ac:dyDescent="0.3">
      <c r="A1106" s="27">
        <f t="shared" si="316"/>
        <v>676</v>
      </c>
      <c r="C1106" s="31">
        <f t="shared" si="308"/>
        <v>3</v>
      </c>
      <c r="D1106" s="32">
        <f t="shared" ca="1" si="310"/>
        <v>3.2000000000000339</v>
      </c>
      <c r="E1106" s="33">
        <f t="shared" ca="1" si="311"/>
        <v>0</v>
      </c>
      <c r="F1106" s="33">
        <f t="shared" ca="1" si="312"/>
        <v>0</v>
      </c>
    </row>
    <row r="1107" spans="1:6" x14ac:dyDescent="0.3">
      <c r="A1107" s="27">
        <f t="shared" si="316"/>
        <v>677</v>
      </c>
      <c r="C1107" s="31">
        <f t="shared" si="308"/>
        <v>4</v>
      </c>
      <c r="D1107" s="32">
        <f t="shared" ca="1" si="310"/>
        <v>3.2000000000000339</v>
      </c>
      <c r="E1107" s="33">
        <f t="shared" ca="1" si="311"/>
        <v>0</v>
      </c>
      <c r="F1107" s="33">
        <f t="shared" ca="1" si="312"/>
        <v>0</v>
      </c>
    </row>
    <row r="1108" spans="1:6" x14ac:dyDescent="0.3">
      <c r="A1108" s="27">
        <f t="shared" si="316"/>
        <v>678</v>
      </c>
      <c r="C1108" s="31">
        <f t="shared" si="308"/>
        <v>5</v>
      </c>
      <c r="D1108" s="32">
        <f t="shared" ca="1" si="310"/>
        <v>3.2000000000000339</v>
      </c>
      <c r="E1108" s="33">
        <f t="shared" ca="1" si="311"/>
        <v>0</v>
      </c>
      <c r="F1108" s="33">
        <f t="shared" ca="1" si="312"/>
        <v>0</v>
      </c>
    </row>
    <row r="1109" spans="1:6" x14ac:dyDescent="0.3">
      <c r="A1109" s="27">
        <f t="shared" si="316"/>
        <v>679</v>
      </c>
      <c r="C1109" s="31">
        <f t="shared" si="308"/>
        <v>6</v>
      </c>
      <c r="D1109" s="32">
        <f t="shared" ca="1" si="310"/>
        <v>3.2000000000000339</v>
      </c>
      <c r="E1109" s="33">
        <f t="shared" ca="1" si="311"/>
        <v>0</v>
      </c>
      <c r="F1109" s="33">
        <f t="shared" ca="1" si="312"/>
        <v>0</v>
      </c>
    </row>
    <row r="1110" spans="1:6" x14ac:dyDescent="0.3">
      <c r="A1110" s="27">
        <f t="shared" si="316"/>
        <v>680</v>
      </c>
      <c r="C1110" s="31">
        <f t="shared" si="308"/>
        <v>7</v>
      </c>
      <c r="D1110" s="32">
        <f t="shared" ca="1" si="310"/>
        <v>3.2000000000000339</v>
      </c>
      <c r="E1110" s="33">
        <f t="shared" ca="1" si="311"/>
        <v>9.6295000000000006E-2</v>
      </c>
      <c r="F1110" s="33">
        <f t="shared" ca="1" si="312"/>
        <v>0</v>
      </c>
    </row>
    <row r="1111" spans="1:6" x14ac:dyDescent="0.3">
      <c r="A1111" s="27">
        <f t="shared" si="316"/>
        <v>681</v>
      </c>
      <c r="C1111" s="31">
        <f t="shared" si="308"/>
        <v>8</v>
      </c>
      <c r="D1111" s="32">
        <f t="shared" ca="1" si="310"/>
        <v>3.2000000000000339</v>
      </c>
      <c r="E1111" s="33">
        <f t="shared" ca="1" si="311"/>
        <v>1.5</v>
      </c>
      <c r="F1111" s="33">
        <f t="shared" ca="1" si="312"/>
        <v>0.45</v>
      </c>
    </row>
    <row r="1112" spans="1:6" x14ac:dyDescent="0.3">
      <c r="A1112" s="27">
        <f t="shared" si="316"/>
        <v>682</v>
      </c>
      <c r="C1112" s="31">
        <f t="shared" si="308"/>
        <v>9</v>
      </c>
      <c r="D1112" s="32">
        <f t="shared" ca="1" si="310"/>
        <v>3.2000000000000339</v>
      </c>
      <c r="E1112" s="33">
        <f t="shared" ca="1" si="311"/>
        <v>2.1250084999999999</v>
      </c>
      <c r="F1112" s="33">
        <f t="shared" ca="1" si="312"/>
        <v>1</v>
      </c>
    </row>
    <row r="1113" spans="1:6" x14ac:dyDescent="0.3">
      <c r="A1113" s="27">
        <f t="shared" si="316"/>
        <v>683</v>
      </c>
      <c r="C1113" s="31">
        <f t="shared" si="308"/>
        <v>10</v>
      </c>
      <c r="D1113" s="32">
        <f t="shared" ca="1" si="310"/>
        <v>3.2000000000000339</v>
      </c>
      <c r="E1113" s="33">
        <f t="shared" ca="1" si="311"/>
        <v>2.6120000000000001</v>
      </c>
      <c r="F1113" s="33">
        <f t="shared" ca="1" si="312"/>
        <v>2</v>
      </c>
    </row>
    <row r="1114" spans="1:6" x14ac:dyDescent="0.3">
      <c r="A1114" s="27">
        <f t="shared" si="316"/>
        <v>684</v>
      </c>
      <c r="C1114" s="31">
        <f t="shared" ref="C1114:C1171" si="317">C1096</f>
        <v>11</v>
      </c>
      <c r="D1114" s="32">
        <f t="shared" ca="1" si="310"/>
        <v>3.2000000000000339</v>
      </c>
      <c r="E1114" s="33">
        <f t="shared" ca="1" si="311"/>
        <v>3.2480000000000002</v>
      </c>
      <c r="F1114" s="33">
        <f t="shared" ca="1" si="312"/>
        <v>3.5</v>
      </c>
    </row>
    <row r="1115" spans="1:6" x14ac:dyDescent="0.3">
      <c r="A1115" s="27">
        <f t="shared" si="316"/>
        <v>685</v>
      </c>
      <c r="C1115" s="31">
        <f t="shared" si="317"/>
        <v>12</v>
      </c>
      <c r="D1115" s="32">
        <f t="shared" ca="1" si="310"/>
        <v>3.2000000000000339</v>
      </c>
      <c r="E1115" s="33">
        <f t="shared" ca="1" si="311"/>
        <v>3.847</v>
      </c>
      <c r="F1115" s="33">
        <f t="shared" ca="1" si="312"/>
        <v>5.6</v>
      </c>
    </row>
    <row r="1116" spans="1:6" x14ac:dyDescent="0.3">
      <c r="A1116" s="27">
        <f t="shared" si="316"/>
        <v>686</v>
      </c>
      <c r="C1116" s="31">
        <f t="shared" si="317"/>
        <v>13</v>
      </c>
      <c r="D1116" s="32">
        <f t="shared" ca="1" si="310"/>
        <v>3.2000000000000339</v>
      </c>
      <c r="E1116" s="33">
        <f t="shared" ca="1" si="311"/>
        <v>4.1698279999999999</v>
      </c>
      <c r="F1116" s="33">
        <f t="shared" ca="1" si="312"/>
        <v>7.4</v>
      </c>
    </row>
    <row r="1117" spans="1:6" x14ac:dyDescent="0.3">
      <c r="A1117" s="27">
        <f t="shared" si="316"/>
        <v>687</v>
      </c>
      <c r="C1117" s="34">
        <f t="shared" si="317"/>
        <v>14</v>
      </c>
      <c r="D1117" s="35">
        <f t="shared" ca="1" si="310"/>
        <v>3.2000000000000339</v>
      </c>
      <c r="E1117" s="36">
        <f t="shared" ca="1" si="311"/>
        <v>4.4969999999999999</v>
      </c>
      <c r="F1117" s="36">
        <f t="shared" ca="1" si="312"/>
        <v>9</v>
      </c>
    </row>
    <row r="1119" spans="1:6" x14ac:dyDescent="0.3">
      <c r="C1119" s="29" t="s">
        <v>6</v>
      </c>
      <c r="D1119" s="30">
        <f t="shared" ca="1" si="313"/>
        <v>194</v>
      </c>
      <c r="F1119" s="28"/>
    </row>
    <row r="1121" spans="1:6" x14ac:dyDescent="0.3">
      <c r="C1121" s="37" t="s">
        <v>33</v>
      </c>
      <c r="D1121" s="37" t="s">
        <v>35</v>
      </c>
      <c r="E1121" s="37" t="s">
        <v>32</v>
      </c>
      <c r="F1121" s="37" t="s">
        <v>34</v>
      </c>
    </row>
    <row r="1122" spans="1:6" x14ac:dyDescent="0.3">
      <c r="A1122" s="27">
        <f t="shared" ref="A1122:A1158" si="318">A1104+21</f>
        <v>695</v>
      </c>
      <c r="C1122" s="31">
        <f t="shared" ref="C1122:C1161" si="319">C1104</f>
        <v>1</v>
      </c>
      <c r="D1122" s="32">
        <f t="shared" ca="1" si="310"/>
        <v>2.0000000000000338</v>
      </c>
      <c r="E1122" s="33">
        <f t="shared" ca="1" si="311"/>
        <v>0</v>
      </c>
      <c r="F1122" s="33">
        <f t="shared" ca="1" si="312"/>
        <v>0</v>
      </c>
    </row>
    <row r="1123" spans="1:6" x14ac:dyDescent="0.3">
      <c r="A1123" s="27">
        <f t="shared" ref="A1123:A1135" si="320">A1122+1</f>
        <v>696</v>
      </c>
      <c r="C1123" s="31">
        <f t="shared" si="319"/>
        <v>2</v>
      </c>
      <c r="D1123" s="32">
        <f t="shared" ca="1" si="310"/>
        <v>2.0000000000000338</v>
      </c>
      <c r="E1123" s="33">
        <f t="shared" ca="1" si="311"/>
        <v>0</v>
      </c>
      <c r="F1123" s="33">
        <f t="shared" ca="1" si="312"/>
        <v>0</v>
      </c>
    </row>
    <row r="1124" spans="1:6" x14ac:dyDescent="0.3">
      <c r="A1124" s="27">
        <f t="shared" si="320"/>
        <v>697</v>
      </c>
      <c r="C1124" s="31">
        <f t="shared" si="319"/>
        <v>3</v>
      </c>
      <c r="D1124" s="32">
        <f t="shared" ca="1" si="310"/>
        <v>2.0000000000000338</v>
      </c>
      <c r="E1124" s="33">
        <f t="shared" ca="1" si="311"/>
        <v>0</v>
      </c>
      <c r="F1124" s="33">
        <f t="shared" ca="1" si="312"/>
        <v>0</v>
      </c>
    </row>
    <row r="1125" spans="1:6" x14ac:dyDescent="0.3">
      <c r="A1125" s="27">
        <f t="shared" si="320"/>
        <v>698</v>
      </c>
      <c r="C1125" s="31">
        <f t="shared" si="319"/>
        <v>4</v>
      </c>
      <c r="D1125" s="32">
        <f t="shared" ca="1" si="310"/>
        <v>2.0000000000000338</v>
      </c>
      <c r="E1125" s="33">
        <f t="shared" ca="1" si="311"/>
        <v>0</v>
      </c>
      <c r="F1125" s="33">
        <f t="shared" ca="1" si="312"/>
        <v>0</v>
      </c>
    </row>
    <row r="1126" spans="1:6" x14ac:dyDescent="0.3">
      <c r="A1126" s="27">
        <f t="shared" si="320"/>
        <v>699</v>
      </c>
      <c r="C1126" s="31">
        <f t="shared" si="317"/>
        <v>5</v>
      </c>
      <c r="D1126" s="32">
        <f t="shared" ref="D1126:D1171" ca="1" si="321">INDIRECT("Frames!C"&amp;$A1126+3)</f>
        <v>2.0000000000000338</v>
      </c>
      <c r="E1126" s="33">
        <f t="shared" ref="E1126:E1171" ca="1" si="322">INDIRECT("Frames!D"&amp;$A1126+3)</f>
        <v>0</v>
      </c>
      <c r="F1126" s="33">
        <f t="shared" ref="F1126:F1171" ca="1" si="323">INDIRECT("Frames!E"&amp;$A1126+3)</f>
        <v>0</v>
      </c>
    </row>
    <row r="1127" spans="1:6" x14ac:dyDescent="0.3">
      <c r="A1127" s="27">
        <f t="shared" si="320"/>
        <v>700</v>
      </c>
      <c r="C1127" s="31">
        <f t="shared" si="317"/>
        <v>6</v>
      </c>
      <c r="D1127" s="32">
        <f t="shared" ca="1" si="321"/>
        <v>2.0000000000000338</v>
      </c>
      <c r="E1127" s="33">
        <f t="shared" ca="1" si="322"/>
        <v>0</v>
      </c>
      <c r="F1127" s="33">
        <f t="shared" ca="1" si="323"/>
        <v>0</v>
      </c>
    </row>
    <row r="1128" spans="1:6" x14ac:dyDescent="0.3">
      <c r="A1128" s="27">
        <f t="shared" si="320"/>
        <v>701</v>
      </c>
      <c r="C1128" s="31">
        <f t="shared" si="317"/>
        <v>7</v>
      </c>
      <c r="D1128" s="32">
        <f t="shared" ca="1" si="321"/>
        <v>2.0000000000000338</v>
      </c>
      <c r="E1128" s="33">
        <f t="shared" ca="1" si="322"/>
        <v>0</v>
      </c>
      <c r="F1128" s="33">
        <f t="shared" ca="1" si="323"/>
        <v>0.15</v>
      </c>
    </row>
    <row r="1129" spans="1:6" x14ac:dyDescent="0.3">
      <c r="A1129" s="27">
        <f t="shared" si="320"/>
        <v>702</v>
      </c>
      <c r="C1129" s="31">
        <f t="shared" si="317"/>
        <v>8</v>
      </c>
      <c r="D1129" s="32">
        <f t="shared" ca="1" si="321"/>
        <v>2.0000000000000338</v>
      </c>
      <c r="E1129" s="33">
        <f t="shared" ca="1" si="322"/>
        <v>0.8</v>
      </c>
      <c r="F1129" s="33">
        <f t="shared" ca="1" si="323"/>
        <v>0.48</v>
      </c>
    </row>
    <row r="1130" spans="1:6" x14ac:dyDescent="0.3">
      <c r="A1130" s="27">
        <f t="shared" si="320"/>
        <v>703</v>
      </c>
      <c r="C1130" s="31">
        <f t="shared" si="317"/>
        <v>9</v>
      </c>
      <c r="D1130" s="32">
        <f t="shared" ca="1" si="321"/>
        <v>2.0000000000000338</v>
      </c>
      <c r="E1130" s="33">
        <f t="shared" ca="1" si="322"/>
        <v>1.363213</v>
      </c>
      <c r="F1130" s="33">
        <f t="shared" ca="1" si="323"/>
        <v>1</v>
      </c>
    </row>
    <row r="1131" spans="1:6" x14ac:dyDescent="0.3">
      <c r="A1131" s="27">
        <f t="shared" si="320"/>
        <v>704</v>
      </c>
      <c r="C1131" s="31">
        <f t="shared" si="317"/>
        <v>10</v>
      </c>
      <c r="D1131" s="32">
        <f t="shared" ca="1" si="321"/>
        <v>2.0000000000000338</v>
      </c>
      <c r="E1131" s="33">
        <f t="shared" ca="1" si="322"/>
        <v>1.9059999999999999</v>
      </c>
      <c r="F1131" s="33">
        <f t="shared" ca="1" si="323"/>
        <v>2</v>
      </c>
    </row>
    <row r="1132" spans="1:6" x14ac:dyDescent="0.3">
      <c r="A1132" s="27">
        <f t="shared" si="320"/>
        <v>705</v>
      </c>
      <c r="C1132" s="31">
        <f t="shared" si="317"/>
        <v>11</v>
      </c>
      <c r="D1132" s="32">
        <f t="shared" ca="1" si="321"/>
        <v>2.0000000000000338</v>
      </c>
      <c r="E1132" s="33">
        <f t="shared" ca="1" si="322"/>
        <v>2.4710000000000001</v>
      </c>
      <c r="F1132" s="33">
        <f t="shared" ca="1" si="323"/>
        <v>3.5</v>
      </c>
    </row>
    <row r="1133" spans="1:6" x14ac:dyDescent="0.3">
      <c r="A1133" s="27">
        <f t="shared" si="320"/>
        <v>706</v>
      </c>
      <c r="C1133" s="31">
        <f t="shared" si="317"/>
        <v>12</v>
      </c>
      <c r="D1133" s="32">
        <f t="shared" ca="1" si="321"/>
        <v>2.0000000000000338</v>
      </c>
      <c r="E1133" s="33">
        <f t="shared" ca="1" si="322"/>
        <v>2.899</v>
      </c>
      <c r="F1133" s="33">
        <f t="shared" ca="1" si="323"/>
        <v>5.6</v>
      </c>
    </row>
    <row r="1134" spans="1:6" x14ac:dyDescent="0.3">
      <c r="A1134" s="27">
        <f t="shared" si="320"/>
        <v>707</v>
      </c>
      <c r="C1134" s="31">
        <f t="shared" si="317"/>
        <v>13</v>
      </c>
      <c r="D1134" s="32">
        <f t="shared" ca="1" si="321"/>
        <v>2.0000000000000338</v>
      </c>
      <c r="E1134" s="33">
        <f t="shared" ca="1" si="322"/>
        <v>3.2075599999999995</v>
      </c>
      <c r="F1134" s="33">
        <f t="shared" ca="1" si="323"/>
        <v>7.4</v>
      </c>
    </row>
    <row r="1135" spans="1:6" x14ac:dyDescent="0.3">
      <c r="A1135" s="27">
        <f t="shared" si="320"/>
        <v>708</v>
      </c>
      <c r="C1135" s="34">
        <f t="shared" si="317"/>
        <v>14</v>
      </c>
      <c r="D1135" s="35">
        <f t="shared" ca="1" si="321"/>
        <v>2.0000000000000338</v>
      </c>
      <c r="E1135" s="36">
        <f t="shared" ca="1" si="322"/>
        <v>3.5070000000000001</v>
      </c>
      <c r="F1135" s="36">
        <f t="shared" ca="1" si="323"/>
        <v>9</v>
      </c>
    </row>
    <row r="1137" spans="1:6" x14ac:dyDescent="0.3">
      <c r="C1137" s="29" t="s">
        <v>6</v>
      </c>
      <c r="D1137" s="30">
        <f t="shared" ref="D1137:D1155" ca="1" si="324">INDIRECT("Frames!C"&amp;$A1140)</f>
        <v>196</v>
      </c>
      <c r="F1137" s="28"/>
    </row>
    <row r="1139" spans="1:6" x14ac:dyDescent="0.3">
      <c r="C1139" s="37" t="s">
        <v>33</v>
      </c>
      <c r="D1139" s="37" t="s">
        <v>35</v>
      </c>
      <c r="E1139" s="37" t="s">
        <v>32</v>
      </c>
      <c r="F1139" s="37" t="s">
        <v>34</v>
      </c>
    </row>
    <row r="1140" spans="1:6" x14ac:dyDescent="0.3">
      <c r="A1140" s="27">
        <f t="shared" si="318"/>
        <v>716</v>
      </c>
      <c r="C1140" s="31">
        <f t="shared" si="319"/>
        <v>1</v>
      </c>
      <c r="D1140" s="32">
        <f t="shared" ca="1" si="321"/>
        <v>0.80000000000003368</v>
      </c>
      <c r="E1140" s="33">
        <f t="shared" ca="1" si="322"/>
        <v>0</v>
      </c>
      <c r="F1140" s="33">
        <f t="shared" ca="1" si="323"/>
        <v>0</v>
      </c>
    </row>
    <row r="1141" spans="1:6" x14ac:dyDescent="0.3">
      <c r="A1141" s="27">
        <f t="shared" ref="A1141:A1153" si="325">A1140+1</f>
        <v>717</v>
      </c>
      <c r="C1141" s="31">
        <f t="shared" si="319"/>
        <v>2</v>
      </c>
      <c r="D1141" s="32">
        <f t="shared" ca="1" si="321"/>
        <v>0.80000000000003368</v>
      </c>
      <c r="E1141" s="33">
        <f t="shared" ca="1" si="322"/>
        <v>0</v>
      </c>
      <c r="F1141" s="33">
        <f t="shared" ca="1" si="323"/>
        <v>0</v>
      </c>
    </row>
    <row r="1142" spans="1:6" x14ac:dyDescent="0.3">
      <c r="A1142" s="27">
        <f t="shared" si="325"/>
        <v>718</v>
      </c>
      <c r="C1142" s="31">
        <f t="shared" si="319"/>
        <v>3</v>
      </c>
      <c r="D1142" s="32">
        <f t="shared" ca="1" si="321"/>
        <v>0.80000000000003368</v>
      </c>
      <c r="E1142" s="33">
        <f t="shared" ca="1" si="322"/>
        <v>0</v>
      </c>
      <c r="F1142" s="33">
        <f t="shared" ca="1" si="323"/>
        <v>0</v>
      </c>
    </row>
    <row r="1143" spans="1:6" x14ac:dyDescent="0.3">
      <c r="A1143" s="27">
        <f t="shared" si="325"/>
        <v>719</v>
      </c>
      <c r="C1143" s="31">
        <f t="shared" si="319"/>
        <v>4</v>
      </c>
      <c r="D1143" s="32">
        <f t="shared" ca="1" si="321"/>
        <v>0.80000000000003368</v>
      </c>
      <c r="E1143" s="33">
        <f t="shared" ca="1" si="322"/>
        <v>0</v>
      </c>
      <c r="F1143" s="33">
        <f t="shared" ca="1" si="323"/>
        <v>0</v>
      </c>
    </row>
    <row r="1144" spans="1:6" x14ac:dyDescent="0.3">
      <c r="A1144" s="27">
        <f t="shared" si="325"/>
        <v>720</v>
      </c>
      <c r="C1144" s="31">
        <f t="shared" si="317"/>
        <v>5</v>
      </c>
      <c r="D1144" s="32">
        <f t="shared" ca="1" si="321"/>
        <v>0.80000000000003368</v>
      </c>
      <c r="E1144" s="33">
        <f t="shared" ca="1" si="322"/>
        <v>0</v>
      </c>
      <c r="F1144" s="33">
        <f t="shared" ca="1" si="323"/>
        <v>0</v>
      </c>
    </row>
    <row r="1145" spans="1:6" x14ac:dyDescent="0.3">
      <c r="A1145" s="27">
        <f t="shared" si="325"/>
        <v>721</v>
      </c>
      <c r="C1145" s="31">
        <f t="shared" si="317"/>
        <v>6</v>
      </c>
      <c r="D1145" s="32">
        <f t="shared" ca="1" si="321"/>
        <v>0.80000000000003368</v>
      </c>
      <c r="E1145" s="33">
        <f t="shared" ca="1" si="322"/>
        <v>0</v>
      </c>
      <c r="F1145" s="33">
        <f t="shared" ca="1" si="323"/>
        <v>0</v>
      </c>
    </row>
    <row r="1146" spans="1:6" x14ac:dyDescent="0.3">
      <c r="A1146" s="27">
        <f t="shared" si="325"/>
        <v>722</v>
      </c>
      <c r="C1146" s="31">
        <f t="shared" si="317"/>
        <v>7</v>
      </c>
      <c r="D1146" s="32">
        <f t="shared" ca="1" si="321"/>
        <v>0.80000000000003368</v>
      </c>
      <c r="E1146" s="33">
        <f t="shared" ca="1" si="322"/>
        <v>0</v>
      </c>
      <c r="F1146" s="33">
        <f t="shared" ca="1" si="323"/>
        <v>0</v>
      </c>
    </row>
    <row r="1147" spans="1:6" x14ac:dyDescent="0.3">
      <c r="A1147" s="27">
        <f t="shared" si="325"/>
        <v>723</v>
      </c>
      <c r="C1147" s="31">
        <f t="shared" si="317"/>
        <v>8</v>
      </c>
      <c r="D1147" s="32">
        <f t="shared" ca="1" si="321"/>
        <v>0.80000000000003368</v>
      </c>
      <c r="E1147" s="33">
        <f t="shared" ca="1" si="322"/>
        <v>0</v>
      </c>
      <c r="F1147" s="33">
        <f t="shared" ca="1" si="323"/>
        <v>0.97699999999999998</v>
      </c>
    </row>
    <row r="1148" spans="1:6" x14ac:dyDescent="0.3">
      <c r="A1148" s="27">
        <f t="shared" si="325"/>
        <v>724</v>
      </c>
      <c r="C1148" s="31">
        <f t="shared" si="317"/>
        <v>9</v>
      </c>
      <c r="D1148" s="32">
        <f t="shared" ca="1" si="321"/>
        <v>0.80000000000003368</v>
      </c>
      <c r="E1148" s="33">
        <f t="shared" ca="1" si="322"/>
        <v>0.36085049999999996</v>
      </c>
      <c r="F1148" s="33">
        <f t="shared" ca="1" si="323"/>
        <v>1</v>
      </c>
    </row>
    <row r="1149" spans="1:6" x14ac:dyDescent="0.3">
      <c r="A1149" s="27">
        <f t="shared" si="325"/>
        <v>725</v>
      </c>
      <c r="C1149" s="31">
        <f t="shared" si="317"/>
        <v>10</v>
      </c>
      <c r="D1149" s="32">
        <f t="shared" ca="1" si="321"/>
        <v>0.80000000000003368</v>
      </c>
      <c r="E1149" s="33">
        <f t="shared" ca="1" si="322"/>
        <v>1.165</v>
      </c>
      <c r="F1149" s="33">
        <f t="shared" ca="1" si="323"/>
        <v>2</v>
      </c>
    </row>
    <row r="1150" spans="1:6" x14ac:dyDescent="0.3">
      <c r="A1150" s="27">
        <f t="shared" si="325"/>
        <v>726</v>
      </c>
      <c r="C1150" s="31">
        <f t="shared" si="317"/>
        <v>11</v>
      </c>
      <c r="D1150" s="32">
        <f t="shared" ca="1" si="321"/>
        <v>0.80000000000003368</v>
      </c>
      <c r="E1150" s="33">
        <f t="shared" ca="1" si="322"/>
        <v>1.571</v>
      </c>
      <c r="F1150" s="33">
        <f t="shared" ca="1" si="323"/>
        <v>3.5</v>
      </c>
    </row>
    <row r="1151" spans="1:6" x14ac:dyDescent="0.3">
      <c r="A1151" s="27">
        <f t="shared" si="325"/>
        <v>727</v>
      </c>
      <c r="C1151" s="31">
        <f t="shared" si="317"/>
        <v>12</v>
      </c>
      <c r="D1151" s="32">
        <f t="shared" ca="1" si="321"/>
        <v>0.80000000000003368</v>
      </c>
      <c r="E1151" s="33">
        <f t="shared" ca="1" si="322"/>
        <v>1.81</v>
      </c>
      <c r="F1151" s="33">
        <f t="shared" ca="1" si="323"/>
        <v>5.6</v>
      </c>
    </row>
    <row r="1152" spans="1:6" x14ac:dyDescent="0.3">
      <c r="A1152" s="27">
        <f t="shared" si="325"/>
        <v>728</v>
      </c>
      <c r="C1152" s="31">
        <f t="shared" si="317"/>
        <v>13</v>
      </c>
      <c r="D1152" s="32">
        <f t="shared" ca="1" si="321"/>
        <v>0.80000000000003368</v>
      </c>
      <c r="E1152" s="33">
        <f t="shared" ca="1" si="322"/>
        <v>2.0448195</v>
      </c>
      <c r="F1152" s="33">
        <f t="shared" ca="1" si="323"/>
        <v>7.4</v>
      </c>
    </row>
    <row r="1153" spans="1:6" x14ac:dyDescent="0.3">
      <c r="A1153" s="27">
        <f t="shared" si="325"/>
        <v>729</v>
      </c>
      <c r="C1153" s="34">
        <f t="shared" si="317"/>
        <v>14</v>
      </c>
      <c r="D1153" s="35">
        <f t="shared" ca="1" si="321"/>
        <v>0.80000000000003368</v>
      </c>
      <c r="E1153" s="36">
        <f t="shared" ca="1" si="322"/>
        <v>2.206</v>
      </c>
      <c r="F1153" s="36">
        <f t="shared" ca="1" si="323"/>
        <v>9</v>
      </c>
    </row>
    <row r="1155" spans="1:6" x14ac:dyDescent="0.3">
      <c r="C1155" s="29" t="s">
        <v>6</v>
      </c>
      <c r="D1155" s="30" t="str">
        <f t="shared" ca="1" si="324"/>
        <v>Stem</v>
      </c>
      <c r="F1155" s="28"/>
    </row>
    <row r="1157" spans="1:6" x14ac:dyDescent="0.3">
      <c r="C1157" s="37" t="s">
        <v>33</v>
      </c>
      <c r="D1157" s="37" t="s">
        <v>35</v>
      </c>
      <c r="E1157" s="37" t="s">
        <v>32</v>
      </c>
      <c r="F1157" s="37" t="s">
        <v>34</v>
      </c>
    </row>
    <row r="1158" spans="1:6" x14ac:dyDescent="0.3">
      <c r="A1158" s="27">
        <f t="shared" si="318"/>
        <v>737</v>
      </c>
      <c r="C1158" s="31">
        <f t="shared" si="319"/>
        <v>1</v>
      </c>
      <c r="D1158" s="32">
        <f t="shared" ca="1" si="321"/>
        <v>3.2</v>
      </c>
      <c r="E1158" s="33">
        <f t="shared" ca="1" si="322"/>
        <v>0</v>
      </c>
      <c r="F1158" s="33">
        <f t="shared" ca="1" si="323"/>
        <v>0</v>
      </c>
    </row>
    <row r="1159" spans="1:6" x14ac:dyDescent="0.3">
      <c r="A1159" s="27">
        <f t="shared" ref="A1159:A1171" si="326">A1158+1</f>
        <v>738</v>
      </c>
      <c r="C1159" s="31">
        <f t="shared" si="319"/>
        <v>2</v>
      </c>
      <c r="D1159" s="32">
        <f t="shared" ca="1" si="321"/>
        <v>2.6</v>
      </c>
      <c r="E1159" s="33">
        <f t="shared" ca="1" si="322"/>
        <v>0</v>
      </c>
      <c r="F1159" s="33">
        <f t="shared" ca="1" si="323"/>
        <v>0</v>
      </c>
    </row>
    <row r="1160" spans="1:6" x14ac:dyDescent="0.3">
      <c r="A1160" s="27">
        <f t="shared" si="326"/>
        <v>739</v>
      </c>
      <c r="C1160" s="31">
        <f t="shared" si="319"/>
        <v>3</v>
      </c>
      <c r="D1160" s="32">
        <f t="shared" ca="1" si="321"/>
        <v>2</v>
      </c>
      <c r="E1160" s="33">
        <f t="shared" ca="1" si="322"/>
        <v>0</v>
      </c>
      <c r="F1160" s="33">
        <f t="shared" ca="1" si="323"/>
        <v>0.15</v>
      </c>
    </row>
    <row r="1161" spans="1:6" x14ac:dyDescent="0.3">
      <c r="A1161" s="27">
        <f t="shared" si="326"/>
        <v>740</v>
      </c>
      <c r="C1161" s="31">
        <f t="shared" si="319"/>
        <v>4</v>
      </c>
      <c r="D1161" s="32">
        <f t="shared" ca="1" si="321"/>
        <v>1.4</v>
      </c>
      <c r="E1161" s="33">
        <f t="shared" ca="1" si="322"/>
        <v>0</v>
      </c>
      <c r="F1161" s="33">
        <f t="shared" ca="1" si="323"/>
        <v>0.46700000000000003</v>
      </c>
    </row>
    <row r="1162" spans="1:6" x14ac:dyDescent="0.3">
      <c r="A1162" s="27">
        <f t="shared" si="326"/>
        <v>741</v>
      </c>
      <c r="C1162" s="31">
        <f t="shared" si="317"/>
        <v>5</v>
      </c>
      <c r="D1162" s="32">
        <f t="shared" ca="1" si="321"/>
        <v>0.79999999999999993</v>
      </c>
      <c r="E1162" s="33">
        <f t="shared" ca="1" si="322"/>
        <v>0</v>
      </c>
      <c r="F1162" s="33">
        <f t="shared" ca="1" si="323"/>
        <v>0.97699999999999998</v>
      </c>
    </row>
    <row r="1163" spans="1:6" x14ac:dyDescent="0.3">
      <c r="A1163" s="27">
        <f t="shared" si="326"/>
        <v>742</v>
      </c>
      <c r="C1163" s="31">
        <f t="shared" si="317"/>
        <v>6</v>
      </c>
      <c r="D1163" s="32">
        <f t="shared" ca="1" si="321"/>
        <v>0.19999999999999996</v>
      </c>
      <c r="E1163" s="33">
        <f t="shared" ca="1" si="322"/>
        <v>0</v>
      </c>
      <c r="F1163" s="33">
        <f t="shared" ca="1" si="323"/>
        <v>1.8979999999999999</v>
      </c>
    </row>
    <row r="1164" spans="1:6" x14ac:dyDescent="0.3">
      <c r="A1164" s="27">
        <f t="shared" si="326"/>
        <v>743</v>
      </c>
      <c r="C1164" s="31">
        <f t="shared" si="317"/>
        <v>7</v>
      </c>
      <c r="D1164" s="32">
        <f t="shared" ca="1" si="321"/>
        <v>0</v>
      </c>
      <c r="E1164" s="33">
        <f t="shared" ca="1" si="322"/>
        <v>0</v>
      </c>
      <c r="F1164" s="33">
        <f t="shared" ca="1" si="323"/>
        <v>3.5</v>
      </c>
    </row>
    <row r="1165" spans="1:6" x14ac:dyDescent="0.3">
      <c r="A1165" s="27">
        <f t="shared" si="326"/>
        <v>744</v>
      </c>
      <c r="C1165" s="31">
        <f t="shared" si="317"/>
        <v>8</v>
      </c>
      <c r="D1165" s="32">
        <f t="shared" ca="1" si="321"/>
        <v>0</v>
      </c>
      <c r="E1165" s="33">
        <f t="shared" ca="1" si="322"/>
        <v>0</v>
      </c>
      <c r="F1165" s="33">
        <f t="shared" ca="1" si="323"/>
        <v>5.6</v>
      </c>
    </row>
    <row r="1166" spans="1:6" x14ac:dyDescent="0.3">
      <c r="A1166" s="27">
        <f t="shared" si="326"/>
        <v>745</v>
      </c>
      <c r="C1166" s="31">
        <f t="shared" si="317"/>
        <v>9</v>
      </c>
      <c r="D1166" s="32">
        <f t="shared" ca="1" si="321"/>
        <v>0</v>
      </c>
      <c r="E1166" s="33">
        <f t="shared" ca="1" si="322"/>
        <v>0</v>
      </c>
      <c r="F1166" s="33">
        <f t="shared" ca="1" si="323"/>
        <v>7.4</v>
      </c>
    </row>
    <row r="1167" spans="1:6" x14ac:dyDescent="0.3">
      <c r="A1167" s="27">
        <f t="shared" si="326"/>
        <v>746</v>
      </c>
      <c r="C1167" s="31">
        <f t="shared" si="317"/>
        <v>10</v>
      </c>
      <c r="D1167" s="32">
        <f t="shared" ca="1" si="321"/>
        <v>0</v>
      </c>
      <c r="E1167" s="33">
        <f t="shared" ca="1" si="322"/>
        <v>0</v>
      </c>
      <c r="F1167" s="33">
        <f t="shared" ca="1" si="323"/>
        <v>9</v>
      </c>
    </row>
    <row r="1168" spans="1:6" x14ac:dyDescent="0.3">
      <c r="A1168" s="27">
        <f t="shared" si="326"/>
        <v>747</v>
      </c>
      <c r="C1168" s="31">
        <f t="shared" si="317"/>
        <v>11</v>
      </c>
      <c r="D1168" s="32">
        <f t="shared" ca="1" si="321"/>
        <v>0</v>
      </c>
      <c r="E1168" s="33">
        <f t="shared" ca="1" si="322"/>
        <v>0</v>
      </c>
      <c r="F1168" s="33">
        <f t="shared" ca="1" si="323"/>
        <v>0</v>
      </c>
    </row>
    <row r="1169" spans="1:6" x14ac:dyDescent="0.3">
      <c r="A1169" s="27">
        <f t="shared" si="326"/>
        <v>748</v>
      </c>
      <c r="C1169" s="31">
        <f t="shared" si="317"/>
        <v>12</v>
      </c>
      <c r="D1169" s="32">
        <f t="shared" ca="1" si="321"/>
        <v>0</v>
      </c>
      <c r="E1169" s="33">
        <f t="shared" ca="1" si="322"/>
        <v>0</v>
      </c>
      <c r="F1169" s="33">
        <f t="shared" ca="1" si="323"/>
        <v>0</v>
      </c>
    </row>
    <row r="1170" spans="1:6" x14ac:dyDescent="0.3">
      <c r="A1170" s="27">
        <f t="shared" si="326"/>
        <v>749</v>
      </c>
      <c r="C1170" s="31">
        <f t="shared" si="317"/>
        <v>13</v>
      </c>
      <c r="D1170" s="32">
        <f t="shared" ca="1" si="321"/>
        <v>0</v>
      </c>
      <c r="E1170" s="33">
        <f t="shared" ca="1" si="322"/>
        <v>0</v>
      </c>
      <c r="F1170" s="33">
        <f t="shared" ca="1" si="323"/>
        <v>0</v>
      </c>
    </row>
    <row r="1171" spans="1:6" x14ac:dyDescent="0.3">
      <c r="A1171" s="27">
        <f t="shared" si="326"/>
        <v>750</v>
      </c>
      <c r="C1171" s="34">
        <f t="shared" si="317"/>
        <v>14</v>
      </c>
      <c r="D1171" s="35">
        <f t="shared" ca="1" si="321"/>
        <v>0</v>
      </c>
      <c r="E1171" s="36">
        <f t="shared" ca="1" si="322"/>
        <v>0</v>
      </c>
      <c r="F1171" s="36">
        <f t="shared" ca="1" si="3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 Data</vt:lpstr>
      <vt:lpstr>Frames</vt:lpstr>
      <vt:lpstr>Waterlines</vt:lpstr>
      <vt:lpstr>Table of Offsets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Cooper</dc:creator>
  <cp:lastModifiedBy>klc1g</cp:lastModifiedBy>
  <dcterms:created xsi:type="dcterms:W3CDTF">2020-06-08T07:33:28Z</dcterms:created>
  <dcterms:modified xsi:type="dcterms:W3CDTF">2020-06-23T08:00:24Z</dcterms:modified>
</cp:coreProperties>
</file>